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128"/>
  <workbookPr defaultThemeVersion="124226"/>
  <mc:AlternateContent xmlns:mc="http://schemas.openxmlformats.org/markup-compatibility/2006">
    <mc:Choice Requires="x15">
      <x15ac:absPath xmlns:x15ac="http://schemas.microsoft.com/office/spreadsheetml/2010/11/ac" url="https://cautacppu.sharepoint.com/sites/RSHResearch/RSH  Almanac/2. Canada and the Provinces/Formatted for Upload/"/>
    </mc:Choice>
  </mc:AlternateContent>
  <xr:revisionPtr revIDLastSave="211" documentId="8_{4578A24F-952D-4DAC-AA94-4AB5477A5351}" xr6:coauthVersionLast="47" xr6:coauthVersionMax="47" xr10:uidLastSave="{7709C5E2-19AA-4D08-94D4-13D9972678D0}"/>
  <bookViews>
    <workbookView xWindow="-120" yWindow="-120" windowWidth="29040" windowHeight="15840" xr2:uid="{00000000-000D-0000-FFFF-FFFF00000000}"/>
  </bookViews>
  <sheets>
    <sheet name="2.5 constant-real 2019$" sheetId="5" r:id="rId1"/>
    <sheet name="2.5 current-nominal" sheetId="3" r:id="rId2"/>
    <sheet name="Chart" sheetId="7" r:id="rId3"/>
    <sheet name="CPI" sheetId="6" r:id="rId4"/>
  </sheets>
  <calcPr calcId="191028"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T28" i="5" l="1"/>
  <c r="C23" i="5"/>
  <c r="C28" i="5"/>
  <c r="C37" i="5"/>
  <c r="C24" i="5"/>
  <c r="C38" i="5"/>
  <c r="C26" i="5"/>
  <c r="C39" i="5"/>
  <c r="C25" i="5"/>
  <c r="C40" i="5"/>
  <c r="C27" i="5"/>
  <c r="C41" i="5"/>
  <c r="C36" i="5"/>
  <c r="D23" i="5"/>
  <c r="D28" i="5"/>
  <c r="D37" i="5"/>
  <c r="D24" i="5"/>
  <c r="D38" i="5"/>
  <c r="D26" i="5"/>
  <c r="D39" i="5"/>
  <c r="D25" i="5"/>
  <c r="D40" i="5"/>
  <c r="D27" i="5"/>
  <c r="D41" i="5"/>
  <c r="D36" i="5"/>
  <c r="E23" i="5"/>
  <c r="E28" i="5"/>
  <c r="E37" i="5"/>
  <c r="E24" i="5"/>
  <c r="E38" i="5"/>
  <c r="E26" i="5"/>
  <c r="E39" i="5"/>
  <c r="E25" i="5"/>
  <c r="E40" i="5"/>
  <c r="E27" i="5"/>
  <c r="E41" i="5"/>
  <c r="E36" i="5"/>
  <c r="F23" i="5"/>
  <c r="F28" i="5"/>
  <c r="F37" i="5"/>
  <c r="F24" i="5"/>
  <c r="F38" i="5"/>
  <c r="F26" i="5"/>
  <c r="F39" i="5"/>
  <c r="F25" i="5"/>
  <c r="F40" i="5"/>
  <c r="F27" i="5"/>
  <c r="F41" i="5"/>
  <c r="F36" i="5"/>
  <c r="G23" i="5"/>
  <c r="G28" i="5"/>
  <c r="G37" i="5"/>
  <c r="G24" i="5"/>
  <c r="G38" i="5"/>
  <c r="G26" i="5"/>
  <c r="G39" i="5"/>
  <c r="G25" i="5"/>
  <c r="G40" i="5"/>
  <c r="G27" i="5"/>
  <c r="G41" i="5"/>
  <c r="G36" i="5"/>
  <c r="G8" i="5"/>
  <c r="G31" i="5"/>
  <c r="G19" i="5"/>
  <c r="G35" i="5"/>
  <c r="G42" i="5"/>
  <c r="H23" i="5"/>
  <c r="H28" i="5"/>
  <c r="H37" i="5"/>
  <c r="H24" i="5"/>
  <c r="H38" i="5"/>
  <c r="H26" i="5"/>
  <c r="H39" i="5"/>
  <c r="H25" i="5"/>
  <c r="H40" i="5"/>
  <c r="H27" i="5"/>
  <c r="H41" i="5"/>
  <c r="H36" i="5"/>
  <c r="I23" i="5"/>
  <c r="I28" i="5"/>
  <c r="I37" i="5"/>
  <c r="I24" i="5"/>
  <c r="I38" i="5"/>
  <c r="I26" i="5"/>
  <c r="I39" i="5"/>
  <c r="I25" i="5"/>
  <c r="I40" i="5"/>
  <c r="I27" i="5"/>
  <c r="I41" i="5"/>
  <c r="I36" i="5"/>
  <c r="J23" i="5"/>
  <c r="J28" i="5"/>
  <c r="J37" i="5"/>
  <c r="J24" i="5"/>
  <c r="J38" i="5"/>
  <c r="J26" i="5"/>
  <c r="J39" i="5"/>
  <c r="J25" i="5"/>
  <c r="J40" i="5"/>
  <c r="J27" i="5"/>
  <c r="J41" i="5"/>
  <c r="J36" i="5"/>
  <c r="J8" i="5"/>
  <c r="J31" i="5"/>
  <c r="J19" i="5"/>
  <c r="J35" i="5"/>
  <c r="J42" i="5"/>
  <c r="K23" i="5"/>
  <c r="K28" i="5"/>
  <c r="K37" i="5"/>
  <c r="K24" i="5"/>
  <c r="K38" i="5"/>
  <c r="K26" i="5"/>
  <c r="K39" i="5"/>
  <c r="K25" i="5"/>
  <c r="K40" i="5"/>
  <c r="K27" i="5"/>
  <c r="K41" i="5"/>
  <c r="K36" i="5"/>
  <c r="K8" i="5"/>
  <c r="K31" i="5"/>
  <c r="K19" i="5"/>
  <c r="K35" i="5"/>
  <c r="K42" i="5"/>
  <c r="L23" i="5"/>
  <c r="L28" i="5"/>
  <c r="L37" i="5"/>
  <c r="L24" i="5"/>
  <c r="L38" i="5"/>
  <c r="L26" i="5"/>
  <c r="L39" i="5"/>
  <c r="L25" i="5"/>
  <c r="L40" i="5"/>
  <c r="L27" i="5"/>
  <c r="L41" i="5"/>
  <c r="L36" i="5"/>
  <c r="L8" i="5"/>
  <c r="L31" i="5"/>
  <c r="L19" i="5"/>
  <c r="L35" i="5"/>
  <c r="L42" i="5"/>
  <c r="M23" i="5"/>
  <c r="M28" i="5"/>
  <c r="M37" i="5"/>
  <c r="M24" i="5"/>
  <c r="M38" i="5"/>
  <c r="M26" i="5"/>
  <c r="M39" i="5"/>
  <c r="M25" i="5"/>
  <c r="M40" i="5"/>
  <c r="M27" i="5"/>
  <c r="M41" i="5"/>
  <c r="M36" i="5"/>
  <c r="M8" i="5"/>
  <c r="M31" i="5"/>
  <c r="M19" i="5"/>
  <c r="M35" i="5"/>
  <c r="M42" i="5"/>
  <c r="N23" i="5"/>
  <c r="N28" i="5"/>
  <c r="N37" i="5"/>
  <c r="N24" i="5"/>
  <c r="N38" i="5"/>
  <c r="N26" i="5"/>
  <c r="N39" i="5"/>
  <c r="N25" i="5"/>
  <c r="N40" i="5"/>
  <c r="N27" i="5"/>
  <c r="N41" i="5"/>
  <c r="N36" i="5"/>
  <c r="O23" i="5"/>
  <c r="O28" i="5"/>
  <c r="O37" i="5"/>
  <c r="O24" i="5"/>
  <c r="O38" i="5"/>
  <c r="O26" i="5"/>
  <c r="O39" i="5"/>
  <c r="O25" i="5"/>
  <c r="O40" i="5"/>
  <c r="O27" i="5"/>
  <c r="O41" i="5"/>
  <c r="O36" i="5"/>
  <c r="P23" i="5"/>
  <c r="P28" i="5"/>
  <c r="P37" i="5"/>
  <c r="P24" i="5"/>
  <c r="P38" i="5"/>
  <c r="P26" i="5"/>
  <c r="P39" i="5"/>
  <c r="P25" i="5"/>
  <c r="P40" i="5"/>
  <c r="P27" i="5"/>
  <c r="P41" i="5"/>
  <c r="P36" i="5"/>
  <c r="Q23" i="5"/>
  <c r="Q28" i="5"/>
  <c r="Q37" i="5"/>
  <c r="Q24" i="5"/>
  <c r="Q38" i="5"/>
  <c r="Q26" i="5"/>
  <c r="Q39" i="5"/>
  <c r="Q25" i="5"/>
  <c r="Q40" i="5"/>
  <c r="Q27" i="5"/>
  <c r="Q41" i="5"/>
  <c r="Q36" i="5"/>
  <c r="R23" i="5"/>
  <c r="R28" i="5"/>
  <c r="R37" i="5"/>
  <c r="R24" i="5"/>
  <c r="R38" i="5"/>
  <c r="R26" i="5"/>
  <c r="R39" i="5"/>
  <c r="R25" i="5"/>
  <c r="R40" i="5"/>
  <c r="R27" i="5"/>
  <c r="R41" i="5"/>
  <c r="R36" i="5"/>
  <c r="S23" i="5"/>
  <c r="S28" i="5"/>
  <c r="S37" i="5"/>
  <c r="S24" i="5"/>
  <c r="S38" i="5"/>
  <c r="S26" i="5"/>
  <c r="S39" i="5"/>
  <c r="S25" i="5"/>
  <c r="S40" i="5"/>
  <c r="S27" i="5"/>
  <c r="S41" i="5"/>
  <c r="S36" i="5"/>
  <c r="S8" i="5"/>
  <c r="S31" i="5"/>
  <c r="S19" i="5"/>
  <c r="S35" i="5"/>
  <c r="S42" i="5"/>
  <c r="U23" i="5"/>
  <c r="U28" i="5"/>
  <c r="U37" i="5"/>
  <c r="U24" i="5"/>
  <c r="U38" i="5"/>
  <c r="U26" i="5"/>
  <c r="U39" i="5"/>
  <c r="U25" i="5"/>
  <c r="U40" i="5"/>
  <c r="U27" i="5"/>
  <c r="U41" i="5"/>
  <c r="U36" i="5"/>
  <c r="C8" i="5"/>
  <c r="C31" i="5"/>
  <c r="C19" i="5"/>
  <c r="C35" i="5"/>
  <c r="C42" i="5"/>
  <c r="D8" i="5"/>
  <c r="D31" i="5"/>
  <c r="D19" i="5"/>
  <c r="D35" i="5"/>
  <c r="D42" i="5"/>
  <c r="E8" i="5"/>
  <c r="E31" i="5"/>
  <c r="E19" i="5"/>
  <c r="E35" i="5"/>
  <c r="E42" i="5"/>
  <c r="F8" i="5"/>
  <c r="F31" i="5"/>
  <c r="F19" i="5"/>
  <c r="F35" i="5"/>
  <c r="F42" i="5"/>
  <c r="H8" i="5"/>
  <c r="H31" i="5"/>
  <c r="H19" i="5"/>
  <c r="H35" i="5"/>
  <c r="H42" i="5"/>
  <c r="I8" i="5"/>
  <c r="I31" i="5"/>
  <c r="I19" i="5"/>
  <c r="I35" i="5"/>
  <c r="I42" i="5"/>
  <c r="N8" i="5"/>
  <c r="N31" i="5"/>
  <c r="N19" i="5"/>
  <c r="N35" i="5"/>
  <c r="N42" i="5"/>
  <c r="O8" i="5"/>
  <c r="O31" i="5"/>
  <c r="O19" i="5"/>
  <c r="O35" i="5"/>
  <c r="O42" i="5"/>
  <c r="P8" i="5"/>
  <c r="P31" i="5"/>
  <c r="P19" i="5"/>
  <c r="P35" i="5"/>
  <c r="P42" i="5"/>
  <c r="Q8" i="5"/>
  <c r="Q31" i="5"/>
  <c r="Q19" i="5"/>
  <c r="Q35" i="5"/>
  <c r="Q42" i="5"/>
  <c r="R8" i="5"/>
  <c r="R31" i="5"/>
  <c r="R19" i="5"/>
  <c r="R35" i="5"/>
  <c r="R42" i="5"/>
  <c r="U8" i="5"/>
  <c r="U31" i="5"/>
  <c r="U19" i="5"/>
  <c r="U35" i="5"/>
  <c r="U42" i="5"/>
  <c r="B8" i="5"/>
  <c r="B28" i="5"/>
  <c r="B31" i="5"/>
  <c r="B19" i="5"/>
  <c r="B35" i="5"/>
  <c r="B23" i="5"/>
  <c r="B37" i="5"/>
  <c r="B24" i="5"/>
  <c r="B38" i="5"/>
  <c r="B26" i="5"/>
  <c r="B39" i="5"/>
  <c r="B25" i="5"/>
  <c r="B40" i="5"/>
  <c r="B27" i="5"/>
  <c r="B41" i="5"/>
  <c r="B36" i="5"/>
  <c r="B42" i="5"/>
  <c r="B47" i="5"/>
  <c r="C47" i="5"/>
  <c r="D47" i="5"/>
  <c r="E47" i="5"/>
  <c r="F47" i="5"/>
  <c r="G47" i="5"/>
  <c r="H47" i="5"/>
  <c r="I47" i="5"/>
  <c r="J47" i="5"/>
  <c r="K47" i="5"/>
  <c r="L47" i="5"/>
  <c r="M47" i="5"/>
  <c r="N47" i="5"/>
  <c r="O47" i="5"/>
  <c r="P47" i="5"/>
  <c r="Q47" i="5"/>
  <c r="R47" i="5"/>
  <c r="S47" i="5"/>
  <c r="T47" i="5"/>
  <c r="B48" i="5"/>
  <c r="C48" i="5"/>
  <c r="D48" i="5"/>
  <c r="E48" i="5"/>
  <c r="F48" i="5"/>
  <c r="G48" i="5"/>
  <c r="H48" i="5"/>
  <c r="I48" i="5"/>
  <c r="J48" i="5"/>
  <c r="K48" i="5"/>
  <c r="L48" i="5"/>
  <c r="M48" i="5"/>
  <c r="N48" i="5"/>
  <c r="O48" i="5"/>
  <c r="P48" i="5"/>
  <c r="Q48" i="5"/>
  <c r="R48" i="5"/>
  <c r="S48" i="5"/>
  <c r="T48" i="5"/>
  <c r="B49" i="5"/>
  <c r="C49" i="5"/>
  <c r="D49" i="5"/>
  <c r="E49" i="5"/>
  <c r="F49" i="5"/>
  <c r="G49" i="5"/>
  <c r="H49" i="5"/>
  <c r="I49" i="5"/>
  <c r="J49" i="5"/>
  <c r="K49" i="5"/>
  <c r="L49" i="5"/>
  <c r="M49" i="5"/>
  <c r="N49" i="5"/>
  <c r="O49" i="5"/>
  <c r="P49" i="5"/>
  <c r="Q49" i="5"/>
  <c r="R49" i="5"/>
  <c r="S49" i="5"/>
  <c r="T49" i="5"/>
  <c r="B50" i="5"/>
  <c r="C50" i="5"/>
  <c r="D50" i="5"/>
  <c r="E50" i="5"/>
  <c r="F50" i="5"/>
  <c r="G50" i="5"/>
  <c r="H50" i="5"/>
  <c r="I50" i="5"/>
  <c r="J50" i="5"/>
  <c r="K50" i="5"/>
  <c r="L50" i="5"/>
  <c r="M50" i="5"/>
  <c r="N50" i="5"/>
  <c r="O50" i="5"/>
  <c r="P50" i="5"/>
  <c r="Q50" i="5"/>
  <c r="R50" i="5"/>
  <c r="S50" i="5"/>
  <c r="T50" i="5"/>
  <c r="B51" i="5"/>
  <c r="C51" i="5"/>
  <c r="D51" i="5"/>
  <c r="E51" i="5"/>
  <c r="F51" i="5"/>
  <c r="G51" i="5"/>
  <c r="H51" i="5"/>
  <c r="I51" i="5"/>
  <c r="J51" i="5"/>
  <c r="K51" i="5"/>
  <c r="L51" i="5"/>
  <c r="M51" i="5"/>
  <c r="N51" i="5"/>
  <c r="O51" i="5"/>
  <c r="P51" i="5"/>
  <c r="Q51" i="5"/>
  <c r="R51" i="5"/>
  <c r="S51" i="5"/>
  <c r="T51" i="5"/>
  <c r="B52" i="5"/>
  <c r="C52" i="5"/>
  <c r="D52" i="5"/>
  <c r="E52" i="5"/>
  <c r="F52" i="5"/>
  <c r="G52" i="5"/>
  <c r="H52" i="5"/>
  <c r="I52" i="5"/>
  <c r="J52" i="5"/>
  <c r="K52" i="5"/>
  <c r="L52" i="5"/>
  <c r="M52" i="5"/>
  <c r="N52" i="5"/>
  <c r="O52" i="5"/>
  <c r="P52" i="5"/>
  <c r="Q52" i="5"/>
  <c r="R52" i="5"/>
  <c r="S52" i="5"/>
  <c r="T52" i="5"/>
  <c r="B53" i="5"/>
  <c r="C53" i="5"/>
  <c r="D53" i="5"/>
  <c r="E53" i="5"/>
  <c r="F53" i="5"/>
  <c r="G53" i="5"/>
  <c r="H53" i="5"/>
  <c r="I53" i="5"/>
  <c r="J53" i="5"/>
  <c r="K53" i="5"/>
  <c r="L53" i="5"/>
  <c r="M53" i="5"/>
  <c r="N53" i="5"/>
  <c r="O53" i="5"/>
  <c r="P53" i="5"/>
  <c r="Q53" i="5"/>
  <c r="R53" i="5"/>
  <c r="S53" i="5"/>
  <c r="T53" i="5"/>
  <c r="B54" i="5"/>
  <c r="C54" i="5"/>
  <c r="D54" i="5"/>
  <c r="E54" i="5"/>
  <c r="F54" i="5"/>
  <c r="G54" i="5"/>
  <c r="H54" i="5"/>
  <c r="I54" i="5"/>
  <c r="J54" i="5"/>
  <c r="K54" i="5"/>
  <c r="L54" i="5"/>
  <c r="M54" i="5"/>
  <c r="N54" i="5"/>
  <c r="O54" i="5"/>
  <c r="P54" i="5"/>
  <c r="Q54" i="5"/>
  <c r="R54" i="5"/>
  <c r="S54" i="5"/>
  <c r="T54" i="5"/>
  <c r="B55" i="5"/>
  <c r="C55" i="5"/>
  <c r="D55" i="5"/>
  <c r="E55" i="5"/>
  <c r="F55" i="5"/>
  <c r="G55" i="5"/>
  <c r="H55" i="5"/>
  <c r="I55" i="5"/>
  <c r="J55" i="5"/>
  <c r="K55" i="5"/>
  <c r="L55" i="5"/>
  <c r="M55" i="5"/>
  <c r="N55" i="5"/>
  <c r="O55" i="5"/>
  <c r="P55" i="5"/>
  <c r="Q55" i="5"/>
  <c r="R55" i="5"/>
  <c r="S55" i="5"/>
  <c r="T55" i="5"/>
  <c r="B56" i="5"/>
  <c r="C56" i="5"/>
  <c r="D56" i="5"/>
  <c r="E56" i="5"/>
  <c r="F56" i="5"/>
  <c r="G56" i="5"/>
  <c r="H56" i="5"/>
  <c r="I56" i="5"/>
  <c r="J56" i="5"/>
  <c r="K56" i="5"/>
  <c r="L56" i="5"/>
  <c r="M56" i="5"/>
  <c r="N56" i="5"/>
  <c r="O56" i="5"/>
  <c r="P56" i="5"/>
  <c r="Q56" i="5"/>
  <c r="R56" i="5"/>
  <c r="S56" i="5"/>
  <c r="T56" i="5"/>
  <c r="B57" i="5"/>
  <c r="C57" i="5"/>
  <c r="D57" i="5"/>
  <c r="E57" i="5"/>
  <c r="F57" i="5"/>
  <c r="G57" i="5"/>
  <c r="H57" i="5"/>
  <c r="I57" i="5"/>
  <c r="J57" i="5"/>
  <c r="K57" i="5"/>
  <c r="L57" i="5"/>
  <c r="M57" i="5"/>
  <c r="N57" i="5"/>
  <c r="O57" i="5"/>
  <c r="P57" i="5"/>
  <c r="Q57" i="5"/>
  <c r="R57" i="5"/>
  <c r="S57" i="5"/>
  <c r="T57" i="5"/>
  <c r="B58" i="5"/>
  <c r="C58" i="5"/>
  <c r="D58" i="5"/>
  <c r="E58" i="5"/>
  <c r="F58" i="5"/>
  <c r="G58" i="5"/>
  <c r="H58" i="5"/>
  <c r="I58" i="5"/>
  <c r="J58" i="5"/>
  <c r="K58" i="5"/>
  <c r="L58" i="5"/>
  <c r="M58" i="5"/>
  <c r="N58" i="5"/>
  <c r="O58" i="5"/>
  <c r="P58" i="5"/>
  <c r="Q58" i="5"/>
  <c r="R58" i="5"/>
  <c r="S58" i="5"/>
  <c r="T58" i="5"/>
  <c r="U47" i="5"/>
  <c r="U48" i="5"/>
  <c r="U49" i="5"/>
  <c r="U50" i="5"/>
  <c r="U51" i="5"/>
  <c r="U52" i="5"/>
  <c r="U53" i="5"/>
  <c r="U54" i="5"/>
  <c r="U55" i="5"/>
  <c r="U56" i="5"/>
  <c r="U57" i="5"/>
  <c r="U58" i="5"/>
  <c r="U46" i="5"/>
  <c r="T46" i="5"/>
  <c r="S46" i="5"/>
  <c r="R46" i="5"/>
  <c r="Q46" i="5"/>
  <c r="P46" i="5"/>
  <c r="O46" i="5"/>
  <c r="N46" i="5"/>
  <c r="M46" i="5"/>
  <c r="L46" i="5"/>
  <c r="K46" i="5"/>
  <c r="J46" i="5"/>
  <c r="I46" i="5"/>
  <c r="H46" i="5"/>
  <c r="G46" i="5"/>
  <c r="F46" i="5"/>
  <c r="E46" i="5"/>
  <c r="D46" i="5"/>
  <c r="C46" i="5"/>
  <c r="B46" i="5"/>
  <c r="B9" i="5"/>
  <c r="C9" i="5"/>
  <c r="D9" i="5"/>
  <c r="E9" i="5"/>
  <c r="F9" i="5"/>
  <c r="G9" i="5"/>
  <c r="H9" i="5"/>
  <c r="I9" i="5"/>
  <c r="J9" i="5"/>
  <c r="K9" i="5"/>
  <c r="L9" i="5"/>
  <c r="M9" i="5"/>
  <c r="N9" i="5"/>
  <c r="O9" i="5"/>
  <c r="P9" i="5"/>
  <c r="Q9" i="5"/>
  <c r="R9" i="5"/>
  <c r="S9" i="5"/>
  <c r="T9" i="5"/>
  <c r="B10" i="5"/>
  <c r="C10" i="5"/>
  <c r="D10" i="5"/>
  <c r="E10" i="5"/>
  <c r="F10" i="5"/>
  <c r="G10" i="5"/>
  <c r="H10" i="5"/>
  <c r="I10" i="5"/>
  <c r="J10" i="5"/>
  <c r="K10" i="5"/>
  <c r="L10" i="5"/>
  <c r="M10" i="5"/>
  <c r="N10" i="5"/>
  <c r="O10" i="5"/>
  <c r="P10" i="5"/>
  <c r="Q10" i="5"/>
  <c r="R10" i="5"/>
  <c r="S10" i="5"/>
  <c r="T10" i="5"/>
  <c r="B11" i="5"/>
  <c r="C11" i="5"/>
  <c r="D11" i="5"/>
  <c r="E11" i="5"/>
  <c r="F11" i="5"/>
  <c r="G11" i="5"/>
  <c r="H11" i="5"/>
  <c r="I11" i="5"/>
  <c r="J11" i="5"/>
  <c r="K11" i="5"/>
  <c r="L11" i="5"/>
  <c r="M11" i="5"/>
  <c r="N11" i="5"/>
  <c r="O11" i="5"/>
  <c r="P11" i="5"/>
  <c r="Q11" i="5"/>
  <c r="R11" i="5"/>
  <c r="S11" i="5"/>
  <c r="T11" i="5"/>
  <c r="B12" i="5"/>
  <c r="C12" i="5"/>
  <c r="D12" i="5"/>
  <c r="E12" i="5"/>
  <c r="F12" i="5"/>
  <c r="G12" i="5"/>
  <c r="H12" i="5"/>
  <c r="I12" i="5"/>
  <c r="J12" i="5"/>
  <c r="K12" i="5"/>
  <c r="L12" i="5"/>
  <c r="M12" i="5"/>
  <c r="N12" i="5"/>
  <c r="O12" i="5"/>
  <c r="P12" i="5"/>
  <c r="Q12" i="5"/>
  <c r="R12" i="5"/>
  <c r="S12" i="5"/>
  <c r="T12" i="5"/>
  <c r="B13" i="5"/>
  <c r="C13" i="5"/>
  <c r="D13" i="5"/>
  <c r="E13" i="5"/>
  <c r="F13" i="5"/>
  <c r="G13" i="5"/>
  <c r="H13" i="5"/>
  <c r="I13" i="5"/>
  <c r="J13" i="5"/>
  <c r="K13" i="5"/>
  <c r="L13" i="5"/>
  <c r="M13" i="5"/>
  <c r="N13" i="5"/>
  <c r="O13" i="5"/>
  <c r="P13" i="5"/>
  <c r="Q13" i="5"/>
  <c r="R13" i="5"/>
  <c r="S13" i="5"/>
  <c r="T13" i="5"/>
  <c r="B14" i="5"/>
  <c r="C14" i="5"/>
  <c r="D14" i="5"/>
  <c r="E14" i="5"/>
  <c r="F14" i="5"/>
  <c r="G14" i="5"/>
  <c r="H14" i="5"/>
  <c r="I14" i="5"/>
  <c r="J14" i="5"/>
  <c r="K14" i="5"/>
  <c r="L14" i="5"/>
  <c r="M14" i="5"/>
  <c r="N14" i="5"/>
  <c r="O14" i="5"/>
  <c r="P14" i="5"/>
  <c r="Q14" i="5"/>
  <c r="R14" i="5"/>
  <c r="S14" i="5"/>
  <c r="T14" i="5"/>
  <c r="B15" i="5"/>
  <c r="C15" i="5"/>
  <c r="D15" i="5"/>
  <c r="E15" i="5"/>
  <c r="F15" i="5"/>
  <c r="G15" i="5"/>
  <c r="H15" i="5"/>
  <c r="I15" i="5"/>
  <c r="J15" i="5"/>
  <c r="K15" i="5"/>
  <c r="L15" i="5"/>
  <c r="M15" i="5"/>
  <c r="N15" i="5"/>
  <c r="O15" i="5"/>
  <c r="P15" i="5"/>
  <c r="Q15" i="5"/>
  <c r="R15" i="5"/>
  <c r="S15" i="5"/>
  <c r="T15" i="5"/>
  <c r="B16" i="5"/>
  <c r="C16" i="5"/>
  <c r="D16" i="5"/>
  <c r="E16" i="5"/>
  <c r="F16" i="5"/>
  <c r="G16" i="5"/>
  <c r="H16" i="5"/>
  <c r="I16" i="5"/>
  <c r="J16" i="5"/>
  <c r="K16" i="5"/>
  <c r="L16" i="5"/>
  <c r="M16" i="5"/>
  <c r="N16" i="5"/>
  <c r="O16" i="5"/>
  <c r="P16" i="5"/>
  <c r="Q16" i="5"/>
  <c r="R16" i="5"/>
  <c r="S16" i="5"/>
  <c r="T16" i="5"/>
  <c r="B17" i="5"/>
  <c r="C17" i="5"/>
  <c r="D17" i="5"/>
  <c r="E17" i="5"/>
  <c r="F17" i="5"/>
  <c r="G17" i="5"/>
  <c r="H17" i="5"/>
  <c r="I17" i="5"/>
  <c r="J17" i="5"/>
  <c r="K17" i="5"/>
  <c r="L17" i="5"/>
  <c r="M17" i="5"/>
  <c r="N17" i="5"/>
  <c r="O17" i="5"/>
  <c r="P17" i="5"/>
  <c r="Q17" i="5"/>
  <c r="R17" i="5"/>
  <c r="S17" i="5"/>
  <c r="T17" i="5"/>
  <c r="B18" i="5"/>
  <c r="C18" i="5"/>
  <c r="D18" i="5"/>
  <c r="E18" i="5"/>
  <c r="F18" i="5"/>
  <c r="G18" i="5"/>
  <c r="H18" i="5"/>
  <c r="I18" i="5"/>
  <c r="J18" i="5"/>
  <c r="K18" i="5"/>
  <c r="L18" i="5"/>
  <c r="M18" i="5"/>
  <c r="N18" i="5"/>
  <c r="O18" i="5"/>
  <c r="P18" i="5"/>
  <c r="Q18" i="5"/>
  <c r="R18" i="5"/>
  <c r="S18" i="5"/>
  <c r="T18" i="5"/>
  <c r="T19" i="5"/>
  <c r="B20" i="5"/>
  <c r="C20" i="5"/>
  <c r="D20" i="5"/>
  <c r="E20" i="5"/>
  <c r="F20" i="5"/>
  <c r="G20" i="5"/>
  <c r="H20" i="5"/>
  <c r="I20" i="5"/>
  <c r="J20" i="5"/>
  <c r="K20" i="5"/>
  <c r="L20" i="5"/>
  <c r="M20" i="5"/>
  <c r="N20" i="5"/>
  <c r="O20" i="5"/>
  <c r="P20" i="5"/>
  <c r="Q20" i="5"/>
  <c r="R20" i="5"/>
  <c r="S20" i="5"/>
  <c r="T20" i="5"/>
  <c r="B21" i="5"/>
  <c r="C21" i="5"/>
  <c r="D21" i="5"/>
  <c r="E21" i="5"/>
  <c r="F21" i="5"/>
  <c r="G21" i="5"/>
  <c r="H21" i="5"/>
  <c r="I21" i="5"/>
  <c r="J21" i="5"/>
  <c r="K21" i="5"/>
  <c r="L21" i="5"/>
  <c r="M21" i="5"/>
  <c r="N21" i="5"/>
  <c r="O21" i="5"/>
  <c r="P21" i="5"/>
  <c r="Q21" i="5"/>
  <c r="R21" i="5"/>
  <c r="S21" i="5"/>
  <c r="T21" i="5"/>
  <c r="B22" i="5"/>
  <c r="C22" i="5"/>
  <c r="D22" i="5"/>
  <c r="E22" i="5"/>
  <c r="F22" i="5"/>
  <c r="G22" i="5"/>
  <c r="H22" i="5"/>
  <c r="I22" i="5"/>
  <c r="J22" i="5"/>
  <c r="K22" i="5"/>
  <c r="L22" i="5"/>
  <c r="M22" i="5"/>
  <c r="N22" i="5"/>
  <c r="O22" i="5"/>
  <c r="P22" i="5"/>
  <c r="Q22" i="5"/>
  <c r="R22" i="5"/>
  <c r="S22" i="5"/>
  <c r="T22" i="5"/>
  <c r="T23" i="5"/>
  <c r="T24" i="5"/>
  <c r="T25" i="5"/>
  <c r="T26" i="5"/>
  <c r="T27" i="5"/>
  <c r="T8" i="5"/>
  <c r="U9" i="5"/>
  <c r="U10" i="5"/>
  <c r="U11" i="5"/>
  <c r="U12" i="5"/>
  <c r="U13" i="5"/>
  <c r="U14" i="5"/>
  <c r="U15" i="5"/>
  <c r="U16" i="5"/>
  <c r="U17" i="5"/>
  <c r="U18" i="5"/>
  <c r="U20" i="5"/>
  <c r="U21" i="5"/>
  <c r="U22" i="5"/>
  <c r="W12" i="6"/>
  <c r="B12" i="6"/>
  <c r="C12" i="6"/>
  <c r="D12" i="6"/>
  <c r="E12" i="6"/>
  <c r="F12" i="6"/>
  <c r="G12" i="6"/>
  <c r="H12" i="6"/>
  <c r="I12" i="6"/>
  <c r="J12" i="6"/>
  <c r="K12" i="6"/>
  <c r="L12" i="6"/>
  <c r="M12" i="6"/>
  <c r="N12" i="6"/>
  <c r="O12" i="6"/>
  <c r="P12" i="6"/>
  <c r="Q12" i="6"/>
  <c r="R12" i="6"/>
  <c r="S12" i="6"/>
  <c r="T12" i="6"/>
  <c r="U12" i="6"/>
  <c r="V12" i="6"/>
  <c r="L59" i="5"/>
  <c r="L67" i="5"/>
  <c r="N59" i="5"/>
  <c r="G59" i="5"/>
  <c r="E59" i="5"/>
  <c r="E61" i="5"/>
  <c r="S59" i="5"/>
  <c r="K59" i="5"/>
  <c r="K72" i="5"/>
  <c r="M59" i="5"/>
  <c r="M61" i="5"/>
  <c r="Q59" i="5"/>
  <c r="Q61" i="5"/>
  <c r="F59" i="5"/>
  <c r="F61" i="5"/>
  <c r="R59" i="5"/>
  <c r="R74" i="5"/>
  <c r="I59" i="5"/>
  <c r="I61" i="5"/>
  <c r="H59" i="5"/>
  <c r="H61" i="5"/>
  <c r="B59" i="5"/>
  <c r="B71" i="5"/>
  <c r="U59" i="5"/>
  <c r="G61" i="5"/>
  <c r="M34" i="5"/>
  <c r="O32" i="5"/>
  <c r="M32" i="5"/>
  <c r="P33" i="5"/>
  <c r="C59" i="5"/>
  <c r="T31" i="5"/>
  <c r="S61" i="5"/>
  <c r="N61" i="5"/>
  <c r="G69" i="5"/>
  <c r="L71" i="5"/>
  <c r="I65" i="5"/>
  <c r="H68" i="5"/>
  <c r="R32" i="5"/>
  <c r="R66" i="5"/>
  <c r="R75" i="5"/>
  <c r="C33" i="5"/>
  <c r="O33" i="5"/>
  <c r="G72" i="5"/>
  <c r="G75" i="5"/>
  <c r="T32" i="5"/>
  <c r="H66" i="5"/>
  <c r="R65" i="5"/>
  <c r="R68" i="5"/>
  <c r="R71" i="5"/>
  <c r="S33" i="5"/>
  <c r="G65" i="5"/>
  <c r="G68" i="5"/>
  <c r="G74" i="5"/>
  <c r="T33" i="5"/>
  <c r="T39" i="5"/>
  <c r="N34" i="5"/>
  <c r="R34" i="5"/>
  <c r="R33" i="5"/>
  <c r="R67" i="5"/>
  <c r="R70" i="5"/>
  <c r="F73" i="5"/>
  <c r="R73" i="5"/>
  <c r="C34" i="5"/>
  <c r="G67" i="5"/>
  <c r="G70" i="5"/>
  <c r="P32" i="5"/>
  <c r="D34" i="5"/>
  <c r="T40" i="5"/>
  <c r="L65" i="5"/>
  <c r="H67" i="5"/>
  <c r="L74" i="5"/>
  <c r="H76" i="5"/>
  <c r="C32" i="5"/>
  <c r="Q33" i="5"/>
  <c r="M33" i="5"/>
  <c r="Q34" i="5"/>
  <c r="E66" i="5"/>
  <c r="Q75" i="5"/>
  <c r="N32" i="5"/>
  <c r="R64" i="5"/>
  <c r="G33" i="5"/>
  <c r="T41" i="5"/>
  <c r="H64" i="5"/>
  <c r="U34" i="5"/>
  <c r="Q32" i="5"/>
  <c r="E73" i="5"/>
  <c r="F71" i="5"/>
  <c r="I76" i="5"/>
  <c r="E75" i="5"/>
  <c r="H72" i="5"/>
  <c r="R72" i="5"/>
  <c r="F74" i="5"/>
  <c r="R69" i="5"/>
  <c r="F70" i="5"/>
  <c r="H74" i="5"/>
  <c r="H65" i="5"/>
  <c r="H73" i="5"/>
  <c r="K71" i="5"/>
  <c r="H70" i="5"/>
  <c r="H75" i="5"/>
  <c r="H69" i="5"/>
  <c r="R76" i="5"/>
  <c r="F75" i="5"/>
  <c r="F67" i="5"/>
  <c r="F68" i="5"/>
  <c r="F72" i="5"/>
  <c r="F65" i="5"/>
  <c r="F69" i="5"/>
  <c r="F66" i="5"/>
  <c r="F64" i="5"/>
  <c r="F76" i="5"/>
  <c r="R61" i="5"/>
  <c r="H71" i="5"/>
  <c r="B69" i="5"/>
  <c r="B73" i="5"/>
  <c r="B66" i="5"/>
  <c r="B67" i="5"/>
  <c r="B64" i="5"/>
  <c r="C70" i="5"/>
  <c r="C71" i="5"/>
  <c r="C74" i="5"/>
  <c r="C66" i="5"/>
  <c r="C69" i="5"/>
  <c r="C64" i="5"/>
  <c r="C67" i="5"/>
  <c r="C65" i="5"/>
  <c r="P59" i="5"/>
  <c r="P71" i="5"/>
  <c r="C61" i="5"/>
  <c r="J59" i="5"/>
  <c r="J69" i="5"/>
  <c r="O34" i="5"/>
  <c r="O59" i="5"/>
  <c r="O64" i="5"/>
  <c r="P34" i="5"/>
  <c r="D59" i="5"/>
  <c r="D73" i="5"/>
  <c r="T59" i="5"/>
  <c r="T69" i="5"/>
  <c r="Q69" i="5"/>
  <c r="Q76" i="5"/>
  <c r="Q73" i="5"/>
  <c r="S74" i="5"/>
  <c r="S64" i="5"/>
  <c r="S70" i="5"/>
  <c r="S66" i="5"/>
  <c r="S73" i="5"/>
  <c r="S71" i="5"/>
  <c r="S75" i="5"/>
  <c r="S68" i="5"/>
  <c r="S67" i="5"/>
  <c r="S72" i="5"/>
  <c r="S69" i="5"/>
  <c r="S76" i="5"/>
  <c r="S65" i="5"/>
  <c r="U66" i="5"/>
  <c r="U61" i="5"/>
  <c r="Q64" i="5"/>
  <c r="Q70" i="5"/>
  <c r="Q65" i="5"/>
  <c r="N72" i="5"/>
  <c r="N75" i="5"/>
  <c r="N73" i="5"/>
  <c r="M74" i="5"/>
  <c r="L66" i="5"/>
  <c r="L61" i="5"/>
  <c r="K66" i="5"/>
  <c r="K61" i="5"/>
  <c r="G76" i="5"/>
  <c r="G64" i="5"/>
  <c r="G71" i="5"/>
  <c r="G66" i="5"/>
  <c r="G73" i="5"/>
  <c r="L76" i="5"/>
  <c r="L68" i="5"/>
  <c r="K65" i="5"/>
  <c r="L73" i="5"/>
  <c r="L75" i="5"/>
  <c r="L70" i="5"/>
  <c r="I74" i="5"/>
  <c r="I66" i="5"/>
  <c r="I72" i="5"/>
  <c r="I73" i="5"/>
  <c r="I75" i="5"/>
  <c r="I64" i="5"/>
  <c r="I70" i="5"/>
  <c r="I69" i="5"/>
  <c r="K64" i="5"/>
  <c r="I67" i="5"/>
  <c r="I68" i="5"/>
  <c r="I71" i="5"/>
  <c r="U64" i="5"/>
  <c r="U75" i="5"/>
  <c r="U70" i="5"/>
  <c r="U67" i="5"/>
  <c r="U73" i="5"/>
  <c r="U72" i="5"/>
  <c r="U71" i="5"/>
  <c r="U74" i="5"/>
  <c r="U76" i="5"/>
  <c r="U68" i="5"/>
  <c r="U65" i="5"/>
  <c r="U69" i="5"/>
  <c r="S34" i="5"/>
  <c r="Q66" i="5"/>
  <c r="N69" i="5"/>
  <c r="M72" i="5"/>
  <c r="L72" i="5"/>
  <c r="N64" i="5"/>
  <c r="Q74" i="5"/>
  <c r="E65" i="5"/>
  <c r="K70" i="5"/>
  <c r="B68" i="5"/>
  <c r="E74" i="5"/>
  <c r="M64" i="5"/>
  <c r="E33" i="5"/>
  <c r="N74" i="5"/>
  <c r="Q72" i="5"/>
  <c r="M65" i="5"/>
  <c r="E34" i="5"/>
  <c r="K68" i="5"/>
  <c r="E70" i="5"/>
  <c r="K69" i="5"/>
  <c r="N70" i="5"/>
  <c r="M73" i="5"/>
  <c r="U32" i="5"/>
  <c r="L64" i="5"/>
  <c r="K76" i="5"/>
  <c r="G34" i="5"/>
  <c r="B74" i="5"/>
  <c r="F34" i="5"/>
  <c r="F33" i="5"/>
  <c r="E72" i="5"/>
  <c r="T35" i="5"/>
  <c r="C75" i="5"/>
  <c r="B75" i="5"/>
  <c r="N33" i="5"/>
  <c r="M69" i="5"/>
  <c r="U33" i="5"/>
  <c r="L69" i="5"/>
  <c r="T37" i="5"/>
  <c r="T38" i="5"/>
  <c r="T36" i="5"/>
  <c r="T42" i="5"/>
  <c r="C76" i="5"/>
  <c r="B70" i="5"/>
  <c r="I32" i="5"/>
  <c r="J73" i="5"/>
  <c r="M68" i="5"/>
  <c r="Q67" i="5"/>
  <c r="I33" i="5"/>
  <c r="K75" i="5"/>
  <c r="N76" i="5"/>
  <c r="C68" i="5"/>
  <c r="N65" i="5"/>
  <c r="D32" i="5"/>
  <c r="M71" i="5"/>
  <c r="K74" i="5"/>
  <c r="T34" i="5"/>
  <c r="N66" i="5"/>
  <c r="E67" i="5"/>
  <c r="B76" i="5"/>
  <c r="Q71" i="5"/>
  <c r="K67" i="5"/>
  <c r="S32" i="5"/>
  <c r="B65" i="5"/>
  <c r="H34" i="5"/>
  <c r="M66" i="5"/>
  <c r="E71" i="5"/>
  <c r="G32" i="5"/>
  <c r="N71" i="5"/>
  <c r="N67" i="5"/>
  <c r="M70" i="5"/>
  <c r="K73" i="5"/>
  <c r="E32" i="5"/>
  <c r="E69" i="5"/>
  <c r="C72" i="5"/>
  <c r="B72" i="5"/>
  <c r="E76" i="5"/>
  <c r="E64" i="5"/>
  <c r="C73" i="5"/>
  <c r="Q68" i="5"/>
  <c r="M75" i="5"/>
  <c r="M76" i="5"/>
  <c r="E68" i="5"/>
  <c r="F32" i="5"/>
  <c r="M67" i="5"/>
  <c r="D33" i="5"/>
  <c r="H33" i="5"/>
  <c r="I34" i="5"/>
  <c r="H32" i="5"/>
  <c r="N68" i="5"/>
  <c r="R77" i="5"/>
  <c r="H77" i="5"/>
  <c r="F77" i="5"/>
  <c r="J64" i="5"/>
  <c r="J66" i="5"/>
  <c r="J68" i="5"/>
  <c r="J67" i="5"/>
  <c r="J75" i="5"/>
  <c r="J74" i="5"/>
  <c r="O72" i="5"/>
  <c r="O74" i="5"/>
  <c r="O69" i="5"/>
  <c r="O65" i="5"/>
  <c r="O73" i="5"/>
  <c r="O67" i="5"/>
  <c r="O66" i="5"/>
  <c r="J65" i="5"/>
  <c r="D69" i="5"/>
  <c r="D66" i="5"/>
  <c r="D74" i="5"/>
  <c r="O68" i="5"/>
  <c r="O70" i="5"/>
  <c r="D71" i="5"/>
  <c r="D65" i="5"/>
  <c r="O76" i="5"/>
  <c r="D68" i="5"/>
  <c r="D64" i="5"/>
  <c r="D76" i="5"/>
  <c r="D67" i="5"/>
  <c r="P65" i="5"/>
  <c r="P73" i="5"/>
  <c r="D70" i="5"/>
  <c r="P61" i="5"/>
  <c r="D61" i="5"/>
  <c r="O71" i="5"/>
  <c r="O61" i="5"/>
  <c r="O75" i="5"/>
  <c r="J61" i="5"/>
  <c r="J72" i="5"/>
  <c r="J71" i="5"/>
  <c r="J70" i="5"/>
  <c r="D72" i="5"/>
  <c r="D75" i="5"/>
  <c r="J76" i="5"/>
  <c r="P75" i="5"/>
  <c r="P74" i="5"/>
  <c r="P76" i="5"/>
  <c r="P66" i="5"/>
  <c r="P70" i="5"/>
  <c r="P72" i="5"/>
  <c r="P64" i="5"/>
  <c r="P69" i="5"/>
  <c r="P67" i="5"/>
  <c r="P68" i="5"/>
  <c r="T67" i="5"/>
  <c r="T74" i="5"/>
  <c r="T71" i="5"/>
  <c r="T70" i="5"/>
  <c r="T68" i="5"/>
  <c r="T72" i="5"/>
  <c r="T73" i="5"/>
  <c r="T61" i="5"/>
  <c r="T66" i="5"/>
  <c r="T65" i="5"/>
  <c r="T64" i="5"/>
  <c r="T75" i="5"/>
  <c r="T76" i="5"/>
  <c r="Q77" i="5"/>
  <c r="I77" i="5"/>
  <c r="S77" i="5"/>
  <c r="G77" i="5"/>
  <c r="B77" i="5"/>
  <c r="C77" i="5"/>
  <c r="K77" i="5"/>
  <c r="U77" i="5"/>
  <c r="L77" i="5"/>
  <c r="M77" i="5"/>
  <c r="J34" i="5"/>
  <c r="J32" i="5"/>
  <c r="J33" i="5"/>
  <c r="N77" i="5"/>
  <c r="E77" i="5"/>
  <c r="L34" i="5"/>
  <c r="L33" i="5"/>
  <c r="L32" i="5"/>
  <c r="K34" i="5"/>
  <c r="K32" i="5"/>
  <c r="K33" i="5"/>
  <c r="B33" i="5"/>
  <c r="B61" i="5"/>
  <c r="B32" i="5"/>
  <c r="B34" i="5"/>
  <c r="J77" i="5"/>
  <c r="O77" i="5"/>
  <c r="D77" i="5"/>
  <c r="P77" i="5"/>
  <c r="T77" i="5"/>
</calcChain>
</file>

<file path=xl/sharedStrings.xml><?xml version="1.0" encoding="utf-8"?>
<sst xmlns="http://schemas.openxmlformats.org/spreadsheetml/2006/main" count="324" uniqueCount="95">
  <si>
    <t>2000-2001</t>
  </si>
  <si>
    <t>2001-2002</t>
  </si>
  <si>
    <t>2002-2003</t>
  </si>
  <si>
    <t>2003-2004</t>
  </si>
  <si>
    <t>2004-2005</t>
  </si>
  <si>
    <t>2005-2006</t>
  </si>
  <si>
    <t>2006-2007</t>
  </si>
  <si>
    <t>2007-2008</t>
  </si>
  <si>
    <t>2008-2009</t>
  </si>
  <si>
    <t>2009-2010</t>
  </si>
  <si>
    <t>2010-2011</t>
  </si>
  <si>
    <t>2011-2012</t>
  </si>
  <si>
    <t>2012-2013</t>
  </si>
  <si>
    <t>2013-2014</t>
  </si>
  <si>
    <t>2014-2015</t>
  </si>
  <si>
    <t>2015-2016</t>
  </si>
  <si>
    <t>2016-2017</t>
  </si>
  <si>
    <t>2017-2018</t>
  </si>
  <si>
    <t>2018-2019</t>
  </si>
  <si>
    <t>2019-2020</t>
  </si>
  <si>
    <t>Total government Grants &amp; Contracts / 
Subventions &amp; contrats gouvernementaux</t>
  </si>
  <si>
    <t>Bequests, Donations/ Legs, subventions</t>
  </si>
  <si>
    <t>Non-government grants</t>
  </si>
  <si>
    <t>Sales of Services &amp; Products / Vente de produits et services</t>
  </si>
  <si>
    <t>Investment Income / Revenus de placement</t>
  </si>
  <si>
    <t>Miscellaneous / Divers</t>
  </si>
  <si>
    <t>Total Revenue /  Total des revenus  </t>
  </si>
  <si>
    <t>% of Total Revenues</t>
  </si>
  <si>
    <t>Total Revenue /Total des revenus  </t>
  </si>
  <si>
    <t>All Salaries, Wages and Benefits /
Traitements et salaires et avantages sociaux total</t>
  </si>
  <si>
    <t>Operational Supplies &amp; Expenses, Furniture &amp; Equipment /
Dépenses de fonctionnement et fournitures, mobilier et équipement</t>
  </si>
  <si>
    <t>Scholarships, Bursaries &amp; Prizes /
Bourses d'études, bourses d'entretien et prix</t>
  </si>
  <si>
    <t>Externally Contracted Services /
Services contractuels</t>
  </si>
  <si>
    <t>Debt Repayments (Interest only after 1999) /
Remboursement de la dette (revenus de placement seulement après 1999)</t>
  </si>
  <si>
    <t>Excess (Deficit) of Revenues over Expenditures /
Excédent (déficit) des Revenus sur les Dépenses</t>
  </si>
  <si>
    <t>% of Total Expenditures</t>
  </si>
  <si>
    <t xml:space="preserve">
Revenue by Source / Revenus par sources</t>
  </si>
  <si>
    <t>($'000)</t>
  </si>
  <si>
    <t>This table includes two worksheets</t>
  </si>
  <si>
    <t>Expenditure by Type/ Types de dépenses</t>
  </si>
  <si>
    <t xml:space="preserve"> Other Instruction and research / 
Autres, enseignement et recherche</t>
  </si>
  <si>
    <t>Updated June 2022 / Actualisé juin 2022</t>
  </si>
  <si>
    <t>Provincial</t>
  </si>
  <si>
    <t>Statistics Canada, Financial Information of Universities Survey (FINUNI), Table 37-10-0026-01 and Table 37-10-0027-01</t>
  </si>
  <si>
    <t>Statistiques Canada, Enquête sur l'information financière des universités (IFUNI), Tableau 37-10-0026-01 and Tableau 37-10-0027-01</t>
  </si>
  <si>
    <t>Frequency: Annual</t>
  </si>
  <si>
    <t>Geography</t>
  </si>
  <si>
    <t>Canada</t>
  </si>
  <si>
    <t>Footnotes:</t>
  </si>
  <si>
    <t>Other salaries and wages</t>
  </si>
  <si>
    <t>Benefits</t>
  </si>
  <si>
    <t>Academic rank salaries/ 
Salaires du personnel enseignant (temps plein &amp; temps partiel)</t>
  </si>
  <si>
    <t>Buildings, Land and site services, utilities, renovations and alterations / 
Bâtiments, terrains et aménagement des terrains, services publics, et améliorations et transformations</t>
  </si>
  <si>
    <t>Revenus et dépenses des universités1, 2000-2001 to 2019-2020  (en dollars canadiens courants)</t>
  </si>
  <si>
    <t>1 Members of the Canadian Association of University Business Officers (CAUBO) / Membres de l'Association canadienne du personnel administratif universitaire (ACPAU)</t>
  </si>
  <si>
    <t>Total Expenditures / Dépenses totales</t>
  </si>
  <si>
    <t>Other / Autres</t>
  </si>
  <si>
    <t>Cost of Goods Sold / Coût des marchandises vendues</t>
  </si>
  <si>
    <t>Health Canada / Santé Canada</t>
  </si>
  <si>
    <t>Natural Sciences and Engineering Research Council / Conseil de recherches en sciences naturelles et en génie</t>
  </si>
  <si>
    <t>Canadian Institutes of Health Research /Instituts de recherche en santé du Canada</t>
  </si>
  <si>
    <t>Canada Foundation for Innovation /Fondation canadienne pour l'innovation</t>
  </si>
  <si>
    <t>Canada Research Chairs /Chaires de recherche du Canada</t>
  </si>
  <si>
    <t>Other federal /Autres fédéral</t>
  </si>
  <si>
    <t>Social Sciences and Humanities Research Council /Conseil de recherches en sciences humaines</t>
  </si>
  <si>
    <t>Federal government departments and agencies / Fédéral2</t>
  </si>
  <si>
    <t>Others / Autres</t>
  </si>
  <si>
    <t>Credit course tuition / Droits de scolarité, cours crédités</t>
  </si>
  <si>
    <t>Non-credit tuition /Droits de scolarité, cours non crédités</t>
  </si>
  <si>
    <t>Tuition and other fees / Droits de scolarité et autres frais</t>
  </si>
  <si>
    <t>Other fees /Autres frais</t>
  </si>
  <si>
    <t>Federal / Fédéral</t>
  </si>
  <si>
    <t>Other / autres</t>
  </si>
  <si>
    <t>Non-government grants / Subventions non- gouvernementaux</t>
  </si>
  <si>
    <t>Library acquisitions / Acquisitions des bibliothèques</t>
  </si>
  <si>
    <t>Other salaries and wages / Autres salaires et traitements</t>
  </si>
  <si>
    <t>Benefits / Avantages sociaux</t>
  </si>
  <si>
    <t>Externally Contracted Services / Services contractuels</t>
  </si>
  <si>
    <t>Consumer Price Index, annual average, not seasonally adjusted 1 2 3</t>
  </si>
  <si>
    <t>Table: 18-10-0005-01 (formerly CANSIM 326-0021)</t>
  </si>
  <si>
    <t>Release date: 2022-01-19</t>
  </si>
  <si>
    <t>Geography: Canada, Province or territory, Census subdivision, Census metropolitan area, Census metropolitan area part</t>
  </si>
  <si>
    <t>Products and product groups 4</t>
  </si>
  <si>
    <t>2002=100</t>
  </si>
  <si>
    <t>The Consumer Price Index (CPI) is not a cost-of-living index. The objective behind a cost-of-living index is to measure changes in expenditures necessary for consumers to maintain a constant standard of living. The idea is that consumers would normally switch between products as the price relationship of goods changes. If, for example, consumers get the same satisfaction from drinking tea as they do from coffee, then it is possible to substitute tea for coffee if the price of tea falls relative to the price of coffee. The cheaper of the interchangeable products may be chosen. We could compute a cost-of-living index for an individual if we had complete information about that person's taste and spending habits. To do this for a large number of people, let alone the total population of Canada, is impossible. For this reason, regularly published price indexes are based on the fixed-basket concept rather than the cost-of-living concept.</t>
  </si>
  <si>
    <t>This table replaces table 18-10-0009-01 which was archived with the release of April 2007 data.</t>
  </si>
  <si>
    <t>From April 2020 to November 2021, certain sub-indexes and components thereof were imputed using special approaches in either one, or more months. The affected indexes include child care services; housekeeping services; air transportation; personal care services; recreational services; travel tours; spectator entertainment; use of recreational facilities and services; beer served in licensed establishments; wine served in licensed establishments, and liquor served in licensed establishments. The details of these treatments from April 2020 to March 2021 are provided in technical supplements available through the &lt;a href=https://www150.statcan.gc.ca/n1/en/catalogue/62F0014M"&gt;Prices Analytical Series&lt;/a&gt;. Starting in April 2021</t>
  </si>
  <si>
    <t>The goods and services that make up the Consumer Price Index (CPI) are organized according to a hierarchical structure with the all-items CPI" as the top level. Eight major components of goods and services make up the "all-items CPI". They are: "food"</t>
  </si>
  <si>
    <t>How to cite: Statistics Canada. Table 18-10-0005-01  Consumer Price Index, annual average, not seasonally adjusted</t>
  </si>
  <si>
    <t>https://www150.statcan.gc.ca/t1/tbl1/en/tv.action?pid=1810000501</t>
  </si>
  <si>
    <t>2020 = 100</t>
  </si>
  <si>
    <t>Other</t>
  </si>
  <si>
    <t>University revenues and expenditures1, 2000-2001 to 2019-2020 (in current Canadian dollars)</t>
  </si>
  <si>
    <r>
      <t>University revenues and expenditures</t>
    </r>
    <r>
      <rPr>
        <b/>
        <vertAlign val="superscript"/>
        <sz val="18"/>
        <rFont val="Calibri"/>
        <family val="2"/>
      </rPr>
      <t>1</t>
    </r>
    <r>
      <rPr>
        <b/>
        <sz val="18"/>
        <rFont val="Calibri"/>
        <family val="2"/>
      </rPr>
      <t>, 2000-2001 to 2019-2020 (2019 $)</t>
    </r>
  </si>
  <si>
    <r>
      <t>Revenus et dépenses des universités</t>
    </r>
    <r>
      <rPr>
        <b/>
        <vertAlign val="superscript"/>
        <sz val="18"/>
        <rFont val="Calibri"/>
        <family val="2"/>
      </rPr>
      <t>1</t>
    </r>
    <r>
      <rPr>
        <b/>
        <sz val="18"/>
        <rFont val="Calibri"/>
        <family val="2"/>
      </rPr>
      <t>, 2000-2001 to 2019-2020  (dollars de 2019)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</si>
</sst>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0.0%"/>
    <numFmt numFmtId="165" formatCode="_-* #,##0_-;\-* #,##0_-;_-* &quot;-&quot;??_-;_-@_-"/>
  </numFmts>
  <fonts count="18" x14ac:knownFonts="1">
    <font>
      <sz val="11"/>
      <color theme="1"/>
      <name val="Calibri"/>
      <family val="2"/>
      <scheme val="minor"/>
    </font>
    <font>
      <sz val="11"/>
      <color rgb="FF000000"/>
      <name val="Calibri"/>
      <family val="2"/>
      <scheme val="minor"/>
    </font>
    <font>
      <sz val="10"/>
      <color theme="1"/>
      <name val="Calibri"/>
      <family val="2"/>
      <scheme val="minor"/>
    </font>
    <font>
      <b/>
      <sz val="10"/>
      <color theme="1"/>
      <name val="Calibri"/>
      <family val="2"/>
      <scheme val="minor"/>
    </font>
    <font>
      <b/>
      <sz val="10"/>
      <color rgb="FF000000"/>
      <name val="Calibri"/>
      <family val="2"/>
      <scheme val="minor"/>
    </font>
    <font>
      <sz val="10"/>
      <color rgb="FF000000"/>
      <name val="Calibri"/>
      <family val="2"/>
      <scheme val="minor"/>
    </font>
    <font>
      <i/>
      <sz val="10"/>
      <color rgb="FF000000"/>
      <name val="Calibri"/>
      <family val="2"/>
      <scheme val="minor"/>
    </font>
    <font>
      <b/>
      <sz val="11"/>
      <color theme="1"/>
      <name val="Calibri"/>
      <family val="2"/>
      <scheme val="minor"/>
    </font>
    <font>
      <sz val="11"/>
      <color theme="1"/>
      <name val="Calibri"/>
      <family val="2"/>
      <scheme val="minor"/>
    </font>
    <font>
      <sz val="10"/>
      <name val="Calibri"/>
      <family val="2"/>
      <scheme val="minor"/>
    </font>
    <font>
      <i/>
      <sz val="10"/>
      <name val="Calibri"/>
      <family val="2"/>
      <scheme val="minor"/>
    </font>
    <font>
      <b/>
      <sz val="10"/>
      <name val="Calibri"/>
      <family val="2"/>
      <scheme val="minor"/>
    </font>
    <font>
      <b/>
      <sz val="12"/>
      <color theme="1"/>
      <name val="Calibri"/>
      <family val="2"/>
      <scheme val="minor"/>
    </font>
    <font>
      <b/>
      <i/>
      <sz val="10"/>
      <color theme="1"/>
      <name val="Calibri"/>
      <family val="2"/>
      <scheme val="minor"/>
    </font>
    <font>
      <b/>
      <sz val="18"/>
      <name val="Calibri"/>
      <family val="2"/>
    </font>
    <font>
      <i/>
      <sz val="10"/>
      <color theme="1"/>
      <name val="Calibri"/>
      <family val="2"/>
      <scheme val="minor"/>
    </font>
    <font>
      <b/>
      <sz val="9"/>
      <color rgb="FF000000"/>
      <name val="Calibri"/>
      <family val="2"/>
      <scheme val="minor"/>
    </font>
    <font>
      <b/>
      <vertAlign val="superscript"/>
      <sz val="18"/>
      <name val="Calibri"/>
      <family val="2"/>
    </font>
  </fonts>
  <fills count="2">
    <fill>
      <patternFill patternType="none"/>
    </fill>
    <fill>
      <patternFill patternType="gray125"/>
    </fill>
  </fills>
  <borders count="4">
    <border>
      <left/>
      <right/>
      <top/>
      <bottom/>
      <diagonal/>
    </border>
    <border>
      <left/>
      <right/>
      <top style="thin">
        <color indexed="64"/>
      </top>
      <bottom style="thin">
        <color indexed="64"/>
      </bottom>
      <diagonal/>
    </border>
    <border>
      <left/>
      <right/>
      <top/>
      <bottom style="thin">
        <color indexed="64"/>
      </bottom>
      <diagonal/>
    </border>
    <border>
      <left/>
      <right/>
      <top style="thin">
        <color auto="1"/>
      </top>
      <bottom/>
      <diagonal/>
    </border>
  </borders>
  <cellStyleXfs count="4">
    <xf numFmtId="0" fontId="0" fillId="0" borderId="0"/>
    <xf numFmtId="0" fontId="1" fillId="0" borderId="0"/>
    <xf numFmtId="43" fontId="8" fillId="0" borderId="0" applyFont="0" applyFill="0" applyBorder="0" applyAlignment="0" applyProtection="0"/>
    <xf numFmtId="9" fontId="8" fillId="0" borderId="0" applyFont="0" applyFill="0" applyBorder="0" applyAlignment="0" applyProtection="0"/>
  </cellStyleXfs>
  <cellXfs count="71">
    <xf numFmtId="0" fontId="0" fillId="0" borderId="0" xfId="0"/>
    <xf numFmtId="0" fontId="7" fillId="0" borderId="0" xfId="0" applyFont="1"/>
    <xf numFmtId="0" fontId="11" fillId="0" borderId="1" xfId="0" applyFont="1" applyBorder="1" applyAlignment="1">
      <alignment horizontal="left" wrapText="1" readingOrder="1"/>
    </xf>
    <xf numFmtId="9" fontId="0" fillId="0" borderId="0" xfId="3" applyFont="1"/>
    <xf numFmtId="9" fontId="11" fillId="0" borderId="1" xfId="3" applyFont="1" applyBorder="1" applyAlignment="1">
      <alignment horizontal="left" wrapText="1" readingOrder="1"/>
    </xf>
    <xf numFmtId="0" fontId="0" fillId="0" borderId="0" xfId="0" applyAlignment="1">
      <alignment horizontal="center"/>
    </xf>
    <xf numFmtId="165" fontId="11" fillId="0" borderId="1" xfId="2" applyNumberFormat="1" applyFont="1" applyBorder="1" applyAlignment="1">
      <alignment horizontal="center" wrapText="1" readingOrder="1"/>
    </xf>
    <xf numFmtId="9" fontId="11" fillId="0" borderId="1" xfId="3" applyFont="1" applyBorder="1" applyAlignment="1">
      <alignment horizontal="center" wrapText="1" readingOrder="1"/>
    </xf>
    <xf numFmtId="164" fontId="0" fillId="0" borderId="0" xfId="0" applyNumberFormat="1" applyAlignment="1">
      <alignment horizontal="center"/>
    </xf>
    <xf numFmtId="165" fontId="2" fillId="0" borderId="0" xfId="2" applyNumberFormat="1" applyFont="1" applyAlignment="1">
      <alignment horizontal="center"/>
    </xf>
    <xf numFmtId="0" fontId="2" fillId="0" borderId="0" xfId="0" applyFont="1"/>
    <xf numFmtId="0" fontId="2" fillId="0" borderId="0" xfId="0" applyFont="1" applyAlignment="1">
      <alignment horizontal="center"/>
    </xf>
    <xf numFmtId="164" fontId="2" fillId="0" borderId="0" xfId="3" applyNumberFormat="1" applyFont="1" applyAlignment="1">
      <alignment horizontal="center"/>
    </xf>
    <xf numFmtId="0" fontId="4" fillId="0" borderId="1" xfId="0" applyFont="1" applyBorder="1" applyAlignment="1">
      <alignment horizontal="left" wrapText="1" readingOrder="1"/>
    </xf>
    <xf numFmtId="0" fontId="4" fillId="0" borderId="0" xfId="0" applyFont="1" applyAlignment="1">
      <alignment horizontal="left" wrapText="1" readingOrder="1"/>
    </xf>
    <xf numFmtId="0" fontId="12" fillId="0" borderId="0" xfId="0" applyFont="1"/>
    <xf numFmtId="0" fontId="3" fillId="0" borderId="2" xfId="0" applyFont="1" applyBorder="1" applyAlignment="1">
      <alignment horizontal="center" vertical="center"/>
    </xf>
    <xf numFmtId="0" fontId="3" fillId="0" borderId="0" xfId="0" applyFont="1" applyAlignment="1">
      <alignment horizontal="center" vertical="center"/>
    </xf>
    <xf numFmtId="0" fontId="13" fillId="0" borderId="0" xfId="0" applyFont="1"/>
    <xf numFmtId="0" fontId="14" fillId="0" borderId="0" xfId="0" quotePrefix="1" applyFont="1" applyAlignment="1">
      <alignment horizontal="left"/>
    </xf>
    <xf numFmtId="0" fontId="0" fillId="0" borderId="0" xfId="0" applyFill="1"/>
    <xf numFmtId="9" fontId="11" fillId="0" borderId="0" xfId="3" applyFont="1" applyBorder="1" applyAlignment="1">
      <alignment horizontal="left" wrapText="1" readingOrder="1"/>
    </xf>
    <xf numFmtId="9" fontId="11" fillId="0" borderId="0" xfId="3" applyFont="1" applyBorder="1" applyAlignment="1">
      <alignment horizontal="center" wrapText="1" readingOrder="1"/>
    </xf>
    <xf numFmtId="0" fontId="15" fillId="0" borderId="0" xfId="0" applyFont="1"/>
    <xf numFmtId="0" fontId="6" fillId="0" borderId="0" xfId="0" quotePrefix="1" applyFont="1" applyAlignment="1">
      <alignment horizontal="left"/>
    </xf>
    <xf numFmtId="0" fontId="16" fillId="0" borderId="0" xfId="0" quotePrefix="1" applyFont="1" applyAlignment="1">
      <alignment horizontal="left"/>
    </xf>
    <xf numFmtId="0" fontId="4" fillId="0" borderId="2" xfId="0" applyFont="1" applyFill="1" applyBorder="1" applyAlignment="1">
      <alignment horizontal="center" wrapText="1" readingOrder="1"/>
    </xf>
    <xf numFmtId="3" fontId="3" fillId="0" borderId="2" xfId="0" applyNumberFormat="1" applyFont="1" applyBorder="1" applyAlignment="1">
      <alignment horizontal="center"/>
    </xf>
    <xf numFmtId="0" fontId="10" fillId="0" borderId="0" xfId="0" applyFont="1" applyAlignment="1">
      <alignment horizontal="left" indent="2"/>
    </xf>
    <xf numFmtId="0" fontId="11" fillId="0" borderId="0" xfId="0" applyFont="1" applyAlignment="1">
      <alignment horizontal="left" wrapText="1"/>
    </xf>
    <xf numFmtId="0" fontId="11" fillId="0" borderId="0" xfId="0" applyFont="1" applyAlignment="1">
      <alignment horizontal="left" wrapText="1" readingOrder="1"/>
    </xf>
    <xf numFmtId="0" fontId="11" fillId="0" borderId="0" xfId="0" applyFont="1"/>
    <xf numFmtId="0" fontId="11" fillId="0" borderId="3" xfId="0" applyFont="1" applyBorder="1" applyAlignment="1">
      <alignment horizontal="left" wrapText="1"/>
    </xf>
    <xf numFmtId="0" fontId="9" fillId="0" borderId="0" xfId="0" applyFont="1" applyAlignment="1">
      <alignment horizontal="left" indent="4"/>
    </xf>
    <xf numFmtId="0" fontId="11" fillId="0" borderId="0" xfId="0" applyFont="1" applyAlignment="1">
      <alignment horizontal="left" indent="2"/>
    </xf>
    <xf numFmtId="0" fontId="5" fillId="0" borderId="0" xfId="0" applyFont="1" applyAlignment="1">
      <alignment horizontal="left" wrapText="1" indent="2" readingOrder="1"/>
    </xf>
    <xf numFmtId="0" fontId="5" fillId="0" borderId="0" xfId="0" applyFont="1" applyAlignment="1">
      <alignment horizontal="left" readingOrder="1"/>
    </xf>
    <xf numFmtId="165" fontId="7" fillId="0" borderId="1" xfId="0" applyNumberFormat="1" applyFont="1" applyBorder="1" applyAlignment="1">
      <alignment horizontal="center"/>
    </xf>
    <xf numFmtId="9" fontId="7" fillId="0" borderId="1" xfId="3" applyFont="1" applyBorder="1" applyAlignment="1">
      <alignment horizontal="center"/>
    </xf>
    <xf numFmtId="0" fontId="1" fillId="0" borderId="0" xfId="0" applyFont="1"/>
    <xf numFmtId="9" fontId="1" fillId="0" borderId="0" xfId="0" applyNumberFormat="1" applyFont="1"/>
    <xf numFmtId="165" fontId="3" fillId="0" borderId="0" xfId="2" applyNumberFormat="1" applyFont="1" applyAlignment="1">
      <alignment horizontal="center"/>
    </xf>
    <xf numFmtId="164" fontId="3" fillId="0" borderId="0" xfId="3" applyNumberFormat="1" applyFont="1" applyAlignment="1">
      <alignment horizontal="center"/>
    </xf>
    <xf numFmtId="9" fontId="7" fillId="0" borderId="0" xfId="3" applyFont="1"/>
    <xf numFmtId="164" fontId="7" fillId="0" borderId="0" xfId="0" applyNumberFormat="1" applyFont="1" applyAlignment="1">
      <alignment horizontal="center"/>
    </xf>
    <xf numFmtId="0" fontId="0" fillId="0" borderId="0" xfId="0" applyFont="1"/>
    <xf numFmtId="0" fontId="3" fillId="0" borderId="0" xfId="0" applyFont="1" applyAlignment="1">
      <alignment horizontal="center"/>
    </xf>
    <xf numFmtId="165" fontId="3" fillId="0" borderId="1" xfId="0" applyNumberFormat="1" applyFont="1" applyBorder="1" applyAlignment="1">
      <alignment horizontal="center"/>
    </xf>
    <xf numFmtId="164" fontId="3" fillId="0" borderId="0" xfId="0" applyNumberFormat="1" applyFont="1" applyAlignment="1">
      <alignment horizontal="center"/>
    </xf>
    <xf numFmtId="164" fontId="2" fillId="0" borderId="0" xfId="0" applyNumberFormat="1" applyFont="1" applyAlignment="1">
      <alignment horizontal="center"/>
    </xf>
    <xf numFmtId="9" fontId="3" fillId="0" borderId="1" xfId="3" applyFont="1" applyBorder="1" applyAlignment="1">
      <alignment horizontal="center"/>
    </xf>
    <xf numFmtId="165" fontId="4" fillId="0" borderId="1" xfId="2" applyNumberFormat="1" applyFont="1" applyBorder="1" applyAlignment="1">
      <alignment horizontal="left" wrapText="1" readingOrder="1"/>
    </xf>
    <xf numFmtId="165" fontId="7" fillId="0" borderId="0" xfId="2" applyNumberFormat="1" applyFont="1"/>
    <xf numFmtId="0" fontId="9" fillId="0" borderId="0" xfId="0" applyFont="1" applyAlignment="1">
      <alignment horizontal="left" indent="2"/>
    </xf>
    <xf numFmtId="164" fontId="3" fillId="0" borderId="1" xfId="3" applyNumberFormat="1" applyFont="1" applyBorder="1" applyAlignment="1">
      <alignment horizontal="center"/>
    </xf>
    <xf numFmtId="0" fontId="11" fillId="0" borderId="0" xfId="0" applyFont="1" applyAlignment="1">
      <alignment horizontal="left" wrapText="1" indent="2" readingOrder="1"/>
    </xf>
    <xf numFmtId="164" fontId="7" fillId="0" borderId="0" xfId="3" applyNumberFormat="1" applyFont="1"/>
    <xf numFmtId="164" fontId="0" fillId="0" borderId="0" xfId="0" applyNumberFormat="1"/>
    <xf numFmtId="165" fontId="7" fillId="0" borderId="0" xfId="0" applyNumberFormat="1" applyFont="1"/>
    <xf numFmtId="0" fontId="11" fillId="0" borderId="0" xfId="0" applyFont="1" applyFill="1" applyAlignment="1">
      <alignment horizontal="left" wrapText="1" readingOrder="1"/>
    </xf>
    <xf numFmtId="165" fontId="3" fillId="0" borderId="0" xfId="2" applyNumberFormat="1" applyFont="1" applyFill="1" applyAlignment="1">
      <alignment horizontal="center"/>
    </xf>
    <xf numFmtId="164" fontId="7" fillId="0" borderId="0" xfId="3" applyNumberFormat="1" applyFont="1" applyFill="1"/>
    <xf numFmtId="165" fontId="7" fillId="0" borderId="0" xfId="0" applyNumberFormat="1" applyFont="1" applyFill="1"/>
    <xf numFmtId="0" fontId="7" fillId="0" borderId="0" xfId="0" applyFont="1" applyFill="1"/>
    <xf numFmtId="165" fontId="11" fillId="0" borderId="0" xfId="2" applyNumberFormat="1" applyFont="1" applyAlignment="1">
      <alignment horizontal="center"/>
    </xf>
    <xf numFmtId="0" fontId="11" fillId="0" borderId="0" xfId="0" applyFont="1" applyAlignment="1">
      <alignment horizontal="left" vertical="center" wrapText="1"/>
    </xf>
    <xf numFmtId="0" fontId="11" fillId="0" borderId="2" xfId="0" applyFont="1" applyBorder="1" applyAlignment="1">
      <alignment horizontal="left" vertical="center"/>
    </xf>
    <xf numFmtId="0" fontId="3" fillId="0" borderId="0" xfId="0" applyFont="1" applyAlignment="1">
      <alignment horizontal="center"/>
    </xf>
    <xf numFmtId="0" fontId="3" fillId="0" borderId="0" xfId="0" quotePrefix="1" applyFont="1" applyAlignment="1">
      <alignment horizontal="left" vertical="center"/>
    </xf>
    <xf numFmtId="0" fontId="3" fillId="0" borderId="2" xfId="0" applyFont="1" applyBorder="1" applyAlignment="1">
      <alignment horizontal="left" vertical="center"/>
    </xf>
    <xf numFmtId="0" fontId="12" fillId="0" borderId="0" xfId="0" applyFont="1" applyAlignment="1">
      <alignment horizontal="center"/>
    </xf>
  </cellXfs>
  <cellStyles count="4">
    <cellStyle name="Comma" xfId="2" builtinId="3"/>
    <cellStyle name="Normal" xfId="0" builtinId="0"/>
    <cellStyle name="Normal 2" xfId="1" xr:uid="{00000000-0005-0000-0000-000001000000}"/>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CA"/>
              <a:t>Share of university revenues by source</a:t>
            </a:r>
          </a:p>
        </c:rich>
      </c:tx>
      <c:layout>
        <c:manualLayout>
          <c:xMode val="edge"/>
          <c:yMode val="edge"/>
          <c:x val="0.3492891065140184"/>
          <c:y val="4.301074228364786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5.271637464664207E-2"/>
          <c:y val="0.11394774509289281"/>
          <c:w val="0.91434041355267082"/>
          <c:h val="0.63574691008456763"/>
        </c:manualLayout>
      </c:layout>
      <c:lineChart>
        <c:grouping val="standard"/>
        <c:varyColors val="0"/>
        <c:ser>
          <c:idx val="0"/>
          <c:order val="0"/>
          <c:tx>
            <c:strRef>
              <c:f>'2.5 constant-real 2019$'!$A$31</c:f>
              <c:strCache>
                <c:ptCount val="1"/>
                <c:pt idx="0">
                  <c:v>Total government Grants &amp; Contracts / 
Subventions &amp; contrats gouvernementaux</c:v>
                </c:pt>
              </c:strCache>
            </c:strRef>
          </c:tx>
          <c:spPr>
            <a:ln w="28575" cap="rnd">
              <a:solidFill>
                <a:schemeClr val="accent1"/>
              </a:solidFill>
              <a:round/>
            </a:ln>
            <a:effectLst/>
          </c:spPr>
          <c:marker>
            <c:symbol val="none"/>
          </c:marker>
          <c:dLbls>
            <c:dLbl>
              <c:idx val="19"/>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EF2A-41D8-A8DD-E05F8D534FA5}"/>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'2.5 constant-real 2019$'!$B$30:$U$30</c:f>
              <c:strCache>
                <c:ptCount val="20"/>
                <c:pt idx="0">
                  <c:v>2000-2001</c:v>
                </c:pt>
                <c:pt idx="1">
                  <c:v>2001-2002</c:v>
                </c:pt>
                <c:pt idx="2">
                  <c:v>2002-2003</c:v>
                </c:pt>
                <c:pt idx="3">
                  <c:v>2003-2004</c:v>
                </c:pt>
                <c:pt idx="4">
                  <c:v>2004-2005</c:v>
                </c:pt>
                <c:pt idx="5">
                  <c:v>2005-2006</c:v>
                </c:pt>
                <c:pt idx="6">
                  <c:v>2006-2007</c:v>
                </c:pt>
                <c:pt idx="7">
                  <c:v>2007-2008</c:v>
                </c:pt>
                <c:pt idx="8">
                  <c:v>2008-2009</c:v>
                </c:pt>
                <c:pt idx="9">
                  <c:v>2009-2010</c:v>
                </c:pt>
                <c:pt idx="10">
                  <c:v>2010-2011</c:v>
                </c:pt>
                <c:pt idx="11">
                  <c:v>2011-2012</c:v>
                </c:pt>
                <c:pt idx="12">
                  <c:v>2012-2013</c:v>
                </c:pt>
                <c:pt idx="13">
                  <c:v>2013-2014</c:v>
                </c:pt>
                <c:pt idx="14">
                  <c:v>2014-2015</c:v>
                </c:pt>
                <c:pt idx="15">
                  <c:v>2015-2016</c:v>
                </c:pt>
                <c:pt idx="16">
                  <c:v>2016-2017</c:v>
                </c:pt>
                <c:pt idx="17">
                  <c:v>2017-2018</c:v>
                </c:pt>
                <c:pt idx="18">
                  <c:v>2018-2019</c:v>
                </c:pt>
                <c:pt idx="19">
                  <c:v>2019-2020</c:v>
                </c:pt>
              </c:strCache>
            </c:strRef>
          </c:cat>
          <c:val>
            <c:numRef>
              <c:f>'2.5 constant-real 2019$'!$B$31:$U$31</c:f>
              <c:numCache>
                <c:formatCode>0.0%</c:formatCode>
                <c:ptCount val="20"/>
                <c:pt idx="0">
                  <c:v>0.53374130722767366</c:v>
                </c:pt>
                <c:pt idx="1">
                  <c:v>0.54354135920408897</c:v>
                </c:pt>
                <c:pt idx="2">
                  <c:v>0.56713999916013003</c:v>
                </c:pt>
                <c:pt idx="3">
                  <c:v>0.53132269669985333</c:v>
                </c:pt>
                <c:pt idx="4">
                  <c:v>0.54486312666757919</c:v>
                </c:pt>
                <c:pt idx="5">
                  <c:v>0.5328303132729556</c:v>
                </c:pt>
                <c:pt idx="6">
                  <c:v>0.53216854874840602</c:v>
                </c:pt>
                <c:pt idx="7">
                  <c:v>0.56838357025614628</c:v>
                </c:pt>
                <c:pt idx="8">
                  <c:v>0.61063749853846283</c:v>
                </c:pt>
                <c:pt idx="9">
                  <c:v>0.54199535184912317</c:v>
                </c:pt>
                <c:pt idx="10">
                  <c:v>0.54446876479661388</c:v>
                </c:pt>
                <c:pt idx="11">
                  <c:v>0.53937815233968223</c:v>
                </c:pt>
                <c:pt idx="12">
                  <c:v>0.51196848801023775</c:v>
                </c:pt>
                <c:pt idx="13">
                  <c:v>0.4909975741167355</c:v>
                </c:pt>
                <c:pt idx="14">
                  <c:v>0.47742236117913334</c:v>
                </c:pt>
                <c:pt idx="15">
                  <c:v>0.49354889293763377</c:v>
                </c:pt>
                <c:pt idx="16">
                  <c:v>0.46288256816971274</c:v>
                </c:pt>
                <c:pt idx="17">
                  <c:v>0.47196459204287111</c:v>
                </c:pt>
                <c:pt idx="18">
                  <c:v>0.45923703321476378</c:v>
                </c:pt>
                <c:pt idx="19">
                  <c:v>0.47977566281014083</c:v>
                </c:pt>
              </c:numCache>
            </c:numRef>
          </c:val>
          <c:smooth val="0"/>
          <c:extLst>
            <c:ext xmlns:c16="http://schemas.microsoft.com/office/drawing/2014/chart" uri="{C3380CC4-5D6E-409C-BE32-E72D297353CC}">
              <c16:uniqueId val="{00000000-EF2A-41D8-A8DD-E05F8D534FA5}"/>
            </c:ext>
          </c:extLst>
        </c:ser>
        <c:ser>
          <c:idx val="1"/>
          <c:order val="1"/>
          <c:tx>
            <c:strRef>
              <c:f>'2.5 constant-real 2019$'!$A$35</c:f>
              <c:strCache>
                <c:ptCount val="1"/>
                <c:pt idx="0">
                  <c:v>Tuition and other fees / Droits de scolarité et autres frais</c:v>
                </c:pt>
              </c:strCache>
            </c:strRef>
          </c:tx>
          <c:spPr>
            <a:ln w="28575" cap="rnd">
              <a:solidFill>
                <a:schemeClr val="accent2"/>
              </a:solidFill>
              <a:round/>
            </a:ln>
            <a:effectLst/>
          </c:spPr>
          <c:marker>
            <c:symbol val="none"/>
          </c:marker>
          <c:dLbls>
            <c:dLbl>
              <c:idx val="19"/>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EF2A-41D8-A8DD-E05F8D534FA5}"/>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'2.5 constant-real 2019$'!$B$30:$U$30</c:f>
              <c:strCache>
                <c:ptCount val="20"/>
                <c:pt idx="0">
                  <c:v>2000-2001</c:v>
                </c:pt>
                <c:pt idx="1">
                  <c:v>2001-2002</c:v>
                </c:pt>
                <c:pt idx="2">
                  <c:v>2002-2003</c:v>
                </c:pt>
                <c:pt idx="3">
                  <c:v>2003-2004</c:v>
                </c:pt>
                <c:pt idx="4">
                  <c:v>2004-2005</c:v>
                </c:pt>
                <c:pt idx="5">
                  <c:v>2005-2006</c:v>
                </c:pt>
                <c:pt idx="6">
                  <c:v>2006-2007</c:v>
                </c:pt>
                <c:pt idx="7">
                  <c:v>2007-2008</c:v>
                </c:pt>
                <c:pt idx="8">
                  <c:v>2008-2009</c:v>
                </c:pt>
                <c:pt idx="9">
                  <c:v>2009-2010</c:v>
                </c:pt>
                <c:pt idx="10">
                  <c:v>2010-2011</c:v>
                </c:pt>
                <c:pt idx="11">
                  <c:v>2011-2012</c:v>
                </c:pt>
                <c:pt idx="12">
                  <c:v>2012-2013</c:v>
                </c:pt>
                <c:pt idx="13">
                  <c:v>2013-2014</c:v>
                </c:pt>
                <c:pt idx="14">
                  <c:v>2014-2015</c:v>
                </c:pt>
                <c:pt idx="15">
                  <c:v>2015-2016</c:v>
                </c:pt>
                <c:pt idx="16">
                  <c:v>2016-2017</c:v>
                </c:pt>
                <c:pt idx="17">
                  <c:v>2017-2018</c:v>
                </c:pt>
                <c:pt idx="18">
                  <c:v>2018-2019</c:v>
                </c:pt>
                <c:pt idx="19">
                  <c:v>2019-2020</c:v>
                </c:pt>
              </c:strCache>
            </c:strRef>
          </c:cat>
          <c:val>
            <c:numRef>
              <c:f>'2.5 constant-real 2019$'!$B$35:$U$35</c:f>
              <c:numCache>
                <c:formatCode>0.0%</c:formatCode>
                <c:ptCount val="20"/>
                <c:pt idx="0">
                  <c:v>0.18839736656468895</c:v>
                </c:pt>
                <c:pt idx="1">
                  <c:v>0.19198648818609595</c:v>
                </c:pt>
                <c:pt idx="2">
                  <c:v>0.20348671688324915</c:v>
                </c:pt>
                <c:pt idx="3">
                  <c:v>0.19996202064284788</c:v>
                </c:pt>
                <c:pt idx="4">
                  <c:v>0.20608682968644465</c:v>
                </c:pt>
                <c:pt idx="5">
                  <c:v>0.1983870110074665</c:v>
                </c:pt>
                <c:pt idx="6">
                  <c:v>0.19624261431301143</c:v>
                </c:pt>
                <c:pt idx="7">
                  <c:v>0.19972956273038472</c:v>
                </c:pt>
                <c:pt idx="8">
                  <c:v>0.22077702022767393</c:v>
                </c:pt>
                <c:pt idx="9">
                  <c:v>0.20148704875439638</c:v>
                </c:pt>
                <c:pt idx="10">
                  <c:v>0.21365343382451563</c:v>
                </c:pt>
                <c:pt idx="11">
                  <c:v>0.23387045195728365</c:v>
                </c:pt>
                <c:pt idx="12">
                  <c:v>0.24085816875376564</c:v>
                </c:pt>
                <c:pt idx="13">
                  <c:v>0.24652579828340104</c:v>
                </c:pt>
                <c:pt idx="14">
                  <c:v>0.25464669375238391</c:v>
                </c:pt>
                <c:pt idx="15">
                  <c:v>0.27858301903341814</c:v>
                </c:pt>
                <c:pt idx="16">
                  <c:v>0.26504329551403588</c:v>
                </c:pt>
                <c:pt idx="17">
                  <c:v>0.28197583929912912</c:v>
                </c:pt>
                <c:pt idx="18">
                  <c:v>0.29335470220750742</c:v>
                </c:pt>
                <c:pt idx="19">
                  <c:v>0.31531820202033151</c:v>
                </c:pt>
              </c:numCache>
            </c:numRef>
          </c:val>
          <c:smooth val="0"/>
          <c:extLst>
            <c:ext xmlns:c16="http://schemas.microsoft.com/office/drawing/2014/chart" uri="{C3380CC4-5D6E-409C-BE32-E72D297353CC}">
              <c16:uniqueId val="{00000001-EF2A-41D8-A8DD-E05F8D534FA5}"/>
            </c:ext>
          </c:extLst>
        </c:ser>
        <c:ser>
          <c:idx val="2"/>
          <c:order val="2"/>
          <c:tx>
            <c:strRef>
              <c:f>'2.5 constant-real 2019$'!$A$36</c:f>
              <c:strCache>
                <c:ptCount val="1"/>
                <c:pt idx="0">
                  <c:v>Other</c:v>
                </c:pt>
              </c:strCache>
            </c:strRef>
          </c:tx>
          <c:spPr>
            <a:ln w="28575" cap="rnd">
              <a:solidFill>
                <a:schemeClr val="accent3"/>
              </a:solidFill>
              <a:round/>
            </a:ln>
            <a:effectLst/>
          </c:spPr>
          <c:marker>
            <c:symbol val="none"/>
          </c:marker>
          <c:dLbls>
            <c:dLbl>
              <c:idx val="19"/>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EF2A-41D8-A8DD-E05F8D534FA5}"/>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'2.5 constant-real 2019$'!$B$30:$U$30</c:f>
              <c:strCache>
                <c:ptCount val="20"/>
                <c:pt idx="0">
                  <c:v>2000-2001</c:v>
                </c:pt>
                <c:pt idx="1">
                  <c:v>2001-2002</c:v>
                </c:pt>
                <c:pt idx="2">
                  <c:v>2002-2003</c:v>
                </c:pt>
                <c:pt idx="3">
                  <c:v>2003-2004</c:v>
                </c:pt>
                <c:pt idx="4">
                  <c:v>2004-2005</c:v>
                </c:pt>
                <c:pt idx="5">
                  <c:v>2005-2006</c:v>
                </c:pt>
                <c:pt idx="6">
                  <c:v>2006-2007</c:v>
                </c:pt>
                <c:pt idx="7">
                  <c:v>2007-2008</c:v>
                </c:pt>
                <c:pt idx="8">
                  <c:v>2008-2009</c:v>
                </c:pt>
                <c:pt idx="9">
                  <c:v>2009-2010</c:v>
                </c:pt>
                <c:pt idx="10">
                  <c:v>2010-2011</c:v>
                </c:pt>
                <c:pt idx="11">
                  <c:v>2011-2012</c:v>
                </c:pt>
                <c:pt idx="12">
                  <c:v>2012-2013</c:v>
                </c:pt>
                <c:pt idx="13">
                  <c:v>2013-2014</c:v>
                </c:pt>
                <c:pt idx="14">
                  <c:v>2014-2015</c:v>
                </c:pt>
                <c:pt idx="15">
                  <c:v>2015-2016</c:v>
                </c:pt>
                <c:pt idx="16">
                  <c:v>2016-2017</c:v>
                </c:pt>
                <c:pt idx="17">
                  <c:v>2017-2018</c:v>
                </c:pt>
                <c:pt idx="18">
                  <c:v>2018-2019</c:v>
                </c:pt>
                <c:pt idx="19">
                  <c:v>2019-2020</c:v>
                </c:pt>
              </c:strCache>
            </c:strRef>
          </c:cat>
          <c:val>
            <c:numRef>
              <c:f>'2.5 constant-real 2019$'!$B$36:$U$36</c:f>
              <c:numCache>
                <c:formatCode>0.0%</c:formatCode>
                <c:ptCount val="20"/>
                <c:pt idx="0">
                  <c:v>0.27786132620763737</c:v>
                </c:pt>
                <c:pt idx="1">
                  <c:v>0.26447215260981516</c:v>
                </c:pt>
                <c:pt idx="2">
                  <c:v>0.22937328395662085</c:v>
                </c:pt>
                <c:pt idx="3">
                  <c:v>0.26871528265729872</c:v>
                </c:pt>
                <c:pt idx="4">
                  <c:v>0.24905004364597616</c:v>
                </c:pt>
                <c:pt idx="5">
                  <c:v>0.26878267571957792</c:v>
                </c:pt>
                <c:pt idx="6">
                  <c:v>0.27158883693858243</c:v>
                </c:pt>
                <c:pt idx="7">
                  <c:v>0.23188686701346897</c:v>
                </c:pt>
                <c:pt idx="8">
                  <c:v>0.16858548123386316</c:v>
                </c:pt>
                <c:pt idx="9">
                  <c:v>0.2565175993964805</c:v>
                </c:pt>
                <c:pt idx="10">
                  <c:v>0.24187780137887047</c:v>
                </c:pt>
                <c:pt idx="11">
                  <c:v>0.2267513957030341</c:v>
                </c:pt>
                <c:pt idx="12">
                  <c:v>0.24717334323599646</c:v>
                </c:pt>
                <c:pt idx="13">
                  <c:v>0.26247662759986345</c:v>
                </c:pt>
                <c:pt idx="14">
                  <c:v>0.2679309450684827</c:v>
                </c:pt>
                <c:pt idx="15">
                  <c:v>0.22786808802894809</c:v>
                </c:pt>
                <c:pt idx="16">
                  <c:v>0.27207413631625149</c:v>
                </c:pt>
                <c:pt idx="17">
                  <c:v>0.24605956865799977</c:v>
                </c:pt>
                <c:pt idx="18">
                  <c:v>0.24740826457772888</c:v>
                </c:pt>
                <c:pt idx="19">
                  <c:v>0.20490613516952769</c:v>
                </c:pt>
              </c:numCache>
            </c:numRef>
          </c:val>
          <c:smooth val="0"/>
          <c:extLst>
            <c:ext xmlns:c16="http://schemas.microsoft.com/office/drawing/2014/chart" uri="{C3380CC4-5D6E-409C-BE32-E72D297353CC}">
              <c16:uniqueId val="{00000002-EF2A-41D8-A8DD-E05F8D534FA5}"/>
            </c:ext>
          </c:extLst>
        </c:ser>
        <c:dLbls>
          <c:showLegendKey val="0"/>
          <c:showVal val="0"/>
          <c:showCatName val="0"/>
          <c:showSerName val="0"/>
          <c:showPercent val="0"/>
          <c:showBubbleSize val="0"/>
        </c:dLbls>
        <c:smooth val="0"/>
        <c:axId val="723046335"/>
        <c:axId val="723043007"/>
      </c:lineChart>
      <c:catAx>
        <c:axId val="72304633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23043007"/>
        <c:crosses val="autoZero"/>
        <c:auto val="1"/>
        <c:lblAlgn val="ctr"/>
        <c:lblOffset val="100"/>
        <c:noMultiLvlLbl val="0"/>
      </c:catAx>
      <c:valAx>
        <c:axId val="723043007"/>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23046335"/>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3.jp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14</xdr:col>
      <xdr:colOff>447675</xdr:colOff>
      <xdr:row>1</xdr:row>
      <xdr:rowOff>19050</xdr:rowOff>
    </xdr:from>
    <xdr:to>
      <xdr:col>17</xdr:col>
      <xdr:colOff>699900</xdr:colOff>
      <xdr:row>3</xdr:row>
      <xdr:rowOff>124050</xdr:rowOff>
    </xdr:to>
    <xdr:pic>
      <xdr:nvPicPr>
        <xdr:cNvPr id="3" name="Picture 2">
          <a:extLst>
            <a:ext uri="{FF2B5EF4-FFF2-40B4-BE49-F238E27FC236}">
              <a16:creationId xmlns:a16="http://schemas.microsoft.com/office/drawing/2014/main" id="{85210D40-5FDF-4F0F-9CA0-DD435F7D4913}"/>
            </a:ext>
            <a:ext uri="{147F2762-F138-4A5C-976F-8EAC2B608ADB}">
              <a16:predDERef xmlns:a16="http://schemas.microsoft.com/office/drawing/2014/main" pred="{27EECBA2-5FBD-4AD0-B79B-B054DE42C929}"/>
            </a:ext>
          </a:extLst>
        </xdr:cNvPr>
        <xdr:cNvPicPr>
          <a:picLocks noChangeAspect="1"/>
        </xdr:cNvPicPr>
      </xdr:nvPicPr>
      <xdr:blipFill>
        <a:blip xmlns:r="http://schemas.openxmlformats.org/officeDocument/2006/relationships" r:embed="rId1"/>
        <a:stretch>
          <a:fillRect/>
        </a:stretch>
      </xdr:blipFill>
      <xdr:spPr>
        <a:xfrm>
          <a:off x="14497050" y="209550"/>
          <a:ext cx="2566800" cy="486000"/>
        </a:xfrm>
        <a:prstGeom prst="rect">
          <a:avLst/>
        </a:prstGeom>
      </xdr:spPr>
    </xdr:pic>
    <xdr:clientData/>
  </xdr:twoCellAnchor>
  <xdr:twoCellAnchor editAs="oneCell">
    <xdr:from>
      <xdr:col>0</xdr:col>
      <xdr:colOff>0</xdr:colOff>
      <xdr:row>1</xdr:row>
      <xdr:rowOff>0</xdr:rowOff>
    </xdr:from>
    <xdr:to>
      <xdr:col>0</xdr:col>
      <xdr:colOff>514350</xdr:colOff>
      <xdr:row>3</xdr:row>
      <xdr:rowOff>28575</xdr:rowOff>
    </xdr:to>
    <xdr:pic>
      <xdr:nvPicPr>
        <xdr:cNvPr id="5" name="Picture 4">
          <a:extLst>
            <a:ext uri="{FF2B5EF4-FFF2-40B4-BE49-F238E27FC236}">
              <a16:creationId xmlns:a16="http://schemas.microsoft.com/office/drawing/2014/main" id="{3430B823-56AF-A078-86C5-F5E2A627611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90500"/>
          <a:ext cx="514350" cy="4095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57150</xdr:colOff>
      <xdr:row>1</xdr:row>
      <xdr:rowOff>19050</xdr:rowOff>
    </xdr:from>
    <xdr:to>
      <xdr:col>0</xdr:col>
      <xdr:colOff>558546</xdr:colOff>
      <xdr:row>3</xdr:row>
      <xdr:rowOff>38100</xdr:rowOff>
    </xdr:to>
    <xdr:pic>
      <xdr:nvPicPr>
        <xdr:cNvPr id="2" name="Picture 1">
          <a:extLst>
            <a:ext uri="{FF2B5EF4-FFF2-40B4-BE49-F238E27FC236}">
              <a16:creationId xmlns:a16="http://schemas.microsoft.com/office/drawing/2014/main" id="{27EECBA2-5FBD-4AD0-B79B-B054DE42C92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150" y="209550"/>
          <a:ext cx="501396" cy="400050"/>
        </a:xfrm>
        <a:prstGeom prst="rect">
          <a:avLst/>
        </a:prstGeom>
      </xdr:spPr>
    </xdr:pic>
    <xdr:clientData/>
  </xdr:twoCellAnchor>
  <xdr:twoCellAnchor editAs="oneCell">
    <xdr:from>
      <xdr:col>12</xdr:col>
      <xdr:colOff>542925</xdr:colOff>
      <xdr:row>0</xdr:row>
      <xdr:rowOff>161925</xdr:rowOff>
    </xdr:from>
    <xdr:to>
      <xdr:col>16</xdr:col>
      <xdr:colOff>23625</xdr:colOff>
      <xdr:row>3</xdr:row>
      <xdr:rowOff>76425</xdr:rowOff>
    </xdr:to>
    <xdr:pic>
      <xdr:nvPicPr>
        <xdr:cNvPr id="3" name="Picture 2">
          <a:extLst>
            <a:ext uri="{FF2B5EF4-FFF2-40B4-BE49-F238E27FC236}">
              <a16:creationId xmlns:a16="http://schemas.microsoft.com/office/drawing/2014/main" id="{A604925E-4C8B-4FBE-B3C3-BDA3547AF603}"/>
            </a:ext>
            <a:ext uri="{147F2762-F138-4A5C-976F-8EAC2B608ADB}">
              <a16:predDERef xmlns:a16="http://schemas.microsoft.com/office/drawing/2014/main" pred="{27EECBA2-5FBD-4AD0-B79B-B054DE42C929}"/>
            </a:ext>
          </a:extLst>
        </xdr:cNvPr>
        <xdr:cNvPicPr>
          <a:picLocks noChangeAspect="1"/>
        </xdr:cNvPicPr>
      </xdr:nvPicPr>
      <xdr:blipFill>
        <a:blip xmlns:r="http://schemas.openxmlformats.org/officeDocument/2006/relationships" r:embed="rId2"/>
        <a:stretch>
          <a:fillRect/>
        </a:stretch>
      </xdr:blipFill>
      <xdr:spPr>
        <a:xfrm>
          <a:off x="13192125" y="161925"/>
          <a:ext cx="2566800" cy="4860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609599</xdr:colOff>
      <xdr:row>0</xdr:row>
      <xdr:rowOff>190499</xdr:rowOff>
    </xdr:from>
    <xdr:to>
      <xdr:col>13</xdr:col>
      <xdr:colOff>9525</xdr:colOff>
      <xdr:row>22</xdr:row>
      <xdr:rowOff>133350</xdr:rowOff>
    </xdr:to>
    <xdr:graphicFrame macro="">
      <xdr:nvGraphicFramePr>
        <xdr:cNvPr id="3" name="Chart 1">
          <a:extLst>
            <a:ext uri="{FF2B5EF4-FFF2-40B4-BE49-F238E27FC236}">
              <a16:creationId xmlns:a16="http://schemas.microsoft.com/office/drawing/2014/main" id="{640392C4-75EE-4E2D-A839-4C2447C51A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25B6DC-D80F-4DAA-AC93-DEC846B6BBA1}">
  <dimension ref="A1:Z84"/>
  <sheetViews>
    <sheetView tabSelected="1" workbookViewId="0">
      <selection activeCell="A87" sqref="A87"/>
    </sheetView>
  </sheetViews>
  <sheetFormatPr defaultRowHeight="15" x14ac:dyDescent="0.25"/>
  <cols>
    <col min="1" max="1" width="58.5703125" customWidth="1"/>
    <col min="2" max="2" width="13.28515625" style="11" bestFit="1" customWidth="1"/>
    <col min="3" max="20" width="11.5703125" style="11" bestFit="1" customWidth="1"/>
    <col min="21" max="21" width="13.85546875" style="11" bestFit="1" customWidth="1"/>
    <col min="22" max="22" width="14.28515625" bestFit="1" customWidth="1"/>
    <col min="24" max="24" width="10.5703125" bestFit="1" customWidth="1"/>
  </cols>
  <sheetData>
    <row r="1" spans="1:26" x14ac:dyDescent="0.25">
      <c r="A1" s="18" t="s">
        <v>38</v>
      </c>
    </row>
    <row r="2" spans="1:26" x14ac:dyDescent="0.25">
      <c r="B2" s="12"/>
      <c r="C2" s="12"/>
      <c r="D2" s="12"/>
      <c r="E2" s="12"/>
      <c r="F2" s="12"/>
      <c r="G2" s="12"/>
      <c r="H2" s="12"/>
      <c r="I2" s="12"/>
      <c r="J2" s="12"/>
      <c r="K2" s="12"/>
      <c r="L2" s="12"/>
      <c r="M2" s="12"/>
      <c r="N2" s="12"/>
      <c r="O2" s="12"/>
      <c r="P2" s="12"/>
      <c r="Q2" s="12"/>
      <c r="R2" s="12"/>
      <c r="S2" s="12"/>
      <c r="T2" s="12"/>
      <c r="U2" s="12"/>
      <c r="V2" s="57"/>
    </row>
    <row r="4" spans="1:26" s="10" customFormat="1" ht="26.25" x14ac:dyDescent="0.35">
      <c r="A4" s="19" t="s">
        <v>93</v>
      </c>
      <c r="B4" s="11"/>
      <c r="C4" s="11"/>
      <c r="D4" s="11"/>
      <c r="E4" s="11"/>
      <c r="F4" s="11"/>
      <c r="G4" s="11"/>
      <c r="H4" s="11"/>
      <c r="I4" s="11"/>
      <c r="J4" s="11"/>
      <c r="K4" s="11"/>
      <c r="L4" s="11"/>
      <c r="M4" s="11"/>
      <c r="N4" s="11"/>
      <c r="O4" s="11"/>
      <c r="P4" s="11"/>
      <c r="Q4" s="11"/>
      <c r="R4" s="11"/>
      <c r="S4" s="11"/>
      <c r="T4" s="11"/>
      <c r="U4" s="11"/>
    </row>
    <row r="5" spans="1:26" s="10" customFormat="1" ht="26.25" x14ac:dyDescent="0.35">
      <c r="A5" s="19" t="s">
        <v>94</v>
      </c>
      <c r="B5" s="11"/>
      <c r="C5" s="11"/>
      <c r="D5" s="11"/>
      <c r="E5" s="11"/>
      <c r="F5" s="11"/>
      <c r="G5" s="11"/>
      <c r="H5" s="11"/>
      <c r="I5" s="11"/>
      <c r="J5" s="11"/>
      <c r="K5" s="11"/>
      <c r="L5" s="11"/>
      <c r="M5" s="11"/>
      <c r="N5" s="11"/>
      <c r="O5" s="11"/>
      <c r="P5" s="11"/>
      <c r="Q5" s="11"/>
      <c r="R5" s="11"/>
      <c r="S5" s="11"/>
      <c r="T5" s="11"/>
      <c r="U5" s="11"/>
    </row>
    <row r="6" spans="1:26" s="15" customFormat="1" ht="15" customHeight="1" x14ac:dyDescent="0.25">
      <c r="A6" s="65" t="s">
        <v>36</v>
      </c>
      <c r="B6" s="67" t="s">
        <v>37</v>
      </c>
      <c r="C6" s="67"/>
      <c r="D6" s="67"/>
      <c r="E6" s="67"/>
      <c r="F6" s="67"/>
      <c r="G6" s="67"/>
      <c r="H6" s="67"/>
      <c r="I6" s="67"/>
      <c r="J6" s="67"/>
      <c r="K6" s="67"/>
      <c r="L6" s="67"/>
      <c r="M6" s="67"/>
      <c r="N6" s="67"/>
      <c r="O6" s="67"/>
      <c r="P6" s="67"/>
      <c r="Q6" s="67"/>
      <c r="R6" s="67"/>
      <c r="S6" s="67"/>
      <c r="T6" s="46"/>
      <c r="U6" s="46"/>
    </row>
    <row r="7" spans="1:26" s="17" customFormat="1" ht="12.75" x14ac:dyDescent="0.2">
      <c r="A7" s="66"/>
      <c r="B7" s="16" t="s">
        <v>0</v>
      </c>
      <c r="C7" s="16" t="s">
        <v>1</v>
      </c>
      <c r="D7" s="16" t="s">
        <v>2</v>
      </c>
      <c r="E7" s="16" t="s">
        <v>3</v>
      </c>
      <c r="F7" s="16" t="s">
        <v>4</v>
      </c>
      <c r="G7" s="16" t="s">
        <v>5</v>
      </c>
      <c r="H7" s="16" t="s">
        <v>6</v>
      </c>
      <c r="I7" s="16" t="s">
        <v>7</v>
      </c>
      <c r="J7" s="16" t="s">
        <v>8</v>
      </c>
      <c r="K7" s="16" t="s">
        <v>9</v>
      </c>
      <c r="L7" s="16" t="s">
        <v>10</v>
      </c>
      <c r="M7" s="16" t="s">
        <v>11</v>
      </c>
      <c r="N7" s="16" t="s">
        <v>12</v>
      </c>
      <c r="O7" s="16" t="s">
        <v>13</v>
      </c>
      <c r="P7" s="16" t="s">
        <v>14</v>
      </c>
      <c r="Q7" s="16" t="s">
        <v>15</v>
      </c>
      <c r="R7" s="16" t="s">
        <v>16</v>
      </c>
      <c r="S7" s="27" t="s">
        <v>17</v>
      </c>
      <c r="T7" s="27" t="s">
        <v>18</v>
      </c>
      <c r="U7" s="27" t="s">
        <v>19</v>
      </c>
    </row>
    <row r="8" spans="1:26" s="1" customFormat="1" ht="26.25" x14ac:dyDescent="0.25">
      <c r="A8" s="29" t="s">
        <v>20</v>
      </c>
      <c r="B8" s="41">
        <f>'2.5 current-nominal'!B8/CPI!$C$12</f>
        <v>12079638.322851151</v>
      </c>
      <c r="C8" s="41">
        <f>'2.5 current-nominal'!C8/CPI!$D$12</f>
        <v>12818660.531697342</v>
      </c>
      <c r="D8" s="41">
        <f>'2.5 current-nominal'!D8/CPI!$E$12</f>
        <v>13995940.879999999</v>
      </c>
      <c r="E8" s="41">
        <f>'2.5 current-nominal'!E8/CPI!$F$12</f>
        <v>14950661.245136186</v>
      </c>
      <c r="F8" s="41">
        <f>'2.5 current-nominal'!F8/CPI!$G$12</f>
        <v>15769758.548233045</v>
      </c>
      <c r="G8" s="41">
        <f>'2.5 current-nominal'!G8/CPI!$H$12</f>
        <v>16442194.093457945</v>
      </c>
      <c r="H8" s="41">
        <f>'2.5 current-nominal'!H8/CPI!$I$12</f>
        <v>17324009.092575621</v>
      </c>
      <c r="I8" s="41">
        <f>'2.5 current-nominal'!I8/CPI!$J$12</f>
        <v>18613817.470852017</v>
      </c>
      <c r="J8" s="41">
        <f>'2.5 current-nominal'!J8/CPI!$K$12</f>
        <v>18986142.331288345</v>
      </c>
      <c r="K8" s="41">
        <f>'2.5 current-nominal'!K8/CPI!$L$12</f>
        <v>20215617.762237761</v>
      </c>
      <c r="L8" s="41">
        <f>'2.5 current-nominal'!L8/CPI!$M$12</f>
        <v>20324889.476394851</v>
      </c>
      <c r="M8" s="41">
        <f>'2.5 current-nominal'!M8/CPI!$N$12</f>
        <v>19284727.406171806</v>
      </c>
      <c r="N8" s="41">
        <f>'2.5 current-nominal'!N8/CPI!$O$12</f>
        <v>19013349.811010681</v>
      </c>
      <c r="O8" s="41">
        <f>'2.5 current-nominal'!O8/CPI!$P$12</f>
        <v>18872573.81107492</v>
      </c>
      <c r="P8" s="41">
        <f>'2.5 current-nominal'!P8/CPI!$Q$12</f>
        <v>18430105.175718848</v>
      </c>
      <c r="Q8" s="41">
        <f>'2.5 current-nominal'!Q8/CPI!$R$12</f>
        <v>18230965.434439179</v>
      </c>
      <c r="R8" s="41">
        <f>'2.5 current-nominal'!R8/CPI!$S$12</f>
        <v>19019705.919003114</v>
      </c>
      <c r="S8" s="41">
        <f>'2.5 current-nominal'!S8/CPI!$T$12</f>
        <v>19288862.269938648</v>
      </c>
      <c r="T8" s="41">
        <f>'2.5 current-nominal'!T8/CPI!$U$12</f>
        <v>19286171.214392804</v>
      </c>
      <c r="U8" s="41">
        <f>'2.5 current-nominal'!U8/CPI!$V$12</f>
        <v>19090751</v>
      </c>
      <c r="V8" s="56"/>
      <c r="W8" s="56"/>
      <c r="X8" s="58"/>
      <c r="Y8" s="58"/>
      <c r="Z8" s="58"/>
    </row>
    <row r="9" spans="1:26" s="45" customFormat="1" x14ac:dyDescent="0.25">
      <c r="A9" s="53" t="s">
        <v>65</v>
      </c>
      <c r="B9" s="41">
        <f>'2.5 current-nominal'!B9/CPI!$C$12</f>
        <v>2175304.3186582807</v>
      </c>
      <c r="C9" s="41">
        <f>'2.5 current-nominal'!C9/CPI!$D$12</f>
        <v>2532634.27402863</v>
      </c>
      <c r="D9" s="41">
        <f>'2.5 current-nominal'!D9/CPI!$E$12</f>
        <v>2986411.76</v>
      </c>
      <c r="E9" s="41">
        <f>'2.5 current-nominal'!E9/CPI!$F$12</f>
        <v>3312940.1556420233</v>
      </c>
      <c r="F9" s="41">
        <f>'2.5 current-nominal'!F9/CPI!$G$12</f>
        <v>3383330.5826170007</v>
      </c>
      <c r="G9" s="41">
        <f>'2.5 current-nominal'!G9/CPI!$H$12</f>
        <v>3594509.2336448599</v>
      </c>
      <c r="H9" s="41">
        <f>'2.5 current-nominal'!H9/CPI!$I$12</f>
        <v>3579664.6012832266</v>
      </c>
      <c r="I9" s="41">
        <f>'2.5 current-nominal'!I9/CPI!$J$12</f>
        <v>3729180.9865470855</v>
      </c>
      <c r="J9" s="41">
        <f>'2.5 current-nominal'!J9/CPI!$K$12</f>
        <v>3662682.6292725685</v>
      </c>
      <c r="K9" s="41">
        <f>'2.5 current-nominal'!K9/CPI!$L$12</f>
        <v>4450087.6223776219</v>
      </c>
      <c r="L9" s="41">
        <f>'2.5 current-nominal'!L9/CPI!$M$12</f>
        <v>4467415.5536480686</v>
      </c>
      <c r="M9" s="41">
        <f>'2.5 current-nominal'!M9/CPI!$N$12</f>
        <v>3907650.9090909087</v>
      </c>
      <c r="N9" s="41">
        <f>'2.5 current-nominal'!N9/CPI!$O$12</f>
        <v>3789363.4182415777</v>
      </c>
      <c r="O9" s="41">
        <f>'2.5 current-nominal'!O9/CPI!$P$12</f>
        <v>3647536.6123778503</v>
      </c>
      <c r="P9" s="41">
        <f>'2.5 current-nominal'!P9/CPI!$Q$12</f>
        <v>3486337.1884984025</v>
      </c>
      <c r="Q9" s="41">
        <f>'2.5 current-nominal'!Q9/CPI!$R$12</f>
        <v>3473141.3586097951</v>
      </c>
      <c r="R9" s="41">
        <f>'2.5 current-nominal'!R9/CPI!$S$12</f>
        <v>3991413.5825545168</v>
      </c>
      <c r="S9" s="41">
        <f>'2.5 current-nominal'!S9/CPI!$T$12</f>
        <v>4089994.5398773006</v>
      </c>
      <c r="T9" s="41">
        <f>'2.5 current-nominal'!T9/CPI!$U$12</f>
        <v>4059141.2293853071</v>
      </c>
      <c r="U9" s="41">
        <f>'2.5 current-nominal'!U9/CPI!V12</f>
        <v>4146717</v>
      </c>
      <c r="V9" s="56"/>
      <c r="W9" s="56"/>
      <c r="X9" s="58"/>
      <c r="Y9" s="58"/>
      <c r="Z9" s="58"/>
    </row>
    <row r="10" spans="1:26" s="45" customFormat="1" hidden="1" x14ac:dyDescent="0.25">
      <c r="A10" s="33" t="s">
        <v>64</v>
      </c>
      <c r="B10" s="41">
        <f>'2.5 current-nominal'!B10/CPI!$C$12</f>
        <v>147900.71278825993</v>
      </c>
      <c r="C10" s="41">
        <f>'2.5 current-nominal'!C10/CPI!$D$12</f>
        <v>152268.5480572597</v>
      </c>
      <c r="D10" s="41">
        <f>'2.5 current-nominal'!D10/CPI!$E$12</f>
        <v>181373.68</v>
      </c>
      <c r="E10" s="41">
        <f>'2.5 current-nominal'!E10/CPI!$F$12</f>
        <v>236539.4552529183</v>
      </c>
      <c r="F10" s="41">
        <f>'2.5 current-nominal'!F10/CPI!$G$12</f>
        <v>263786.74307545368</v>
      </c>
      <c r="G10" s="41">
        <f>'2.5 current-nominal'!G10/CPI!$H$12</f>
        <v>281478.05607476638</v>
      </c>
      <c r="H10" s="41">
        <f>'2.5 current-nominal'!H10/CPI!$I$12</f>
        <v>276611.03574702109</v>
      </c>
      <c r="I10" s="41">
        <f>'2.5 current-nominal'!I10/CPI!$J$12</f>
        <v>269128.75336322869</v>
      </c>
      <c r="J10" s="41">
        <f>'2.5 current-nominal'!J10/CPI!$K$12</f>
        <v>281292.34005258547</v>
      </c>
      <c r="K10" s="41">
        <f>'2.5 current-nominal'!K10/CPI!$L$12</f>
        <v>297494.05594405596</v>
      </c>
      <c r="L10" s="41">
        <f>'2.5 current-nominal'!L10/CPI!$M$12</f>
        <v>277406.1459227468</v>
      </c>
      <c r="M10" s="41">
        <f>'2.5 current-nominal'!M10/CPI!$N$12</f>
        <v>264331.142618849</v>
      </c>
      <c r="N10" s="41">
        <f>'2.5 current-nominal'!N10/CPI!$O$12</f>
        <v>278899.45768282661</v>
      </c>
      <c r="O10" s="41">
        <f>'2.5 current-nominal'!O10/CPI!$P$12</f>
        <v>278965.01628664497</v>
      </c>
      <c r="P10" s="41">
        <f>'2.5 current-nominal'!P10/CPI!$Q$12</f>
        <v>268365.36741214053</v>
      </c>
      <c r="Q10" s="41">
        <f>'2.5 current-nominal'!Q10/CPI!$R$12</f>
        <v>274297.81990521331</v>
      </c>
      <c r="R10" s="41">
        <f>'2.5 current-nominal'!R10/CPI!$S$12</f>
        <v>276464.48598130839</v>
      </c>
      <c r="S10" s="41">
        <f>'2.5 current-nominal'!S10/CPI!$T$12</f>
        <v>285857.60736196319</v>
      </c>
      <c r="T10" s="41">
        <f>'2.5 current-nominal'!T10/CPI!$U$12</f>
        <v>311991.54422788601</v>
      </c>
      <c r="U10" s="41">
        <f>'2.5 current-nominal'!U10/CPI!$V$12</f>
        <v>337928</v>
      </c>
      <c r="V10" s="56"/>
      <c r="W10" s="56"/>
      <c r="X10" s="58"/>
      <c r="Y10" s="58"/>
      <c r="Z10" s="58"/>
    </row>
    <row r="11" spans="1:26" s="45" customFormat="1" hidden="1" x14ac:dyDescent="0.25">
      <c r="A11" s="33" t="s">
        <v>58</v>
      </c>
      <c r="B11" s="41">
        <f>'2.5 current-nominal'!B11/CPI!$C$12</f>
        <v>59199.916142557646</v>
      </c>
      <c r="C11" s="41">
        <f>'2.5 current-nominal'!C11/CPI!$D$12</f>
        <v>48210.470347648261</v>
      </c>
      <c r="D11" s="41">
        <f>'2.5 current-nominal'!D11/CPI!$E$12</f>
        <v>59294.64</v>
      </c>
      <c r="E11" s="41">
        <f>'2.5 current-nominal'!E11/CPI!$F$12</f>
        <v>39896.420233463039</v>
      </c>
      <c r="F11" s="41">
        <f>'2.5 current-nominal'!F11/CPI!$G$12</f>
        <v>39521.833810888253</v>
      </c>
      <c r="G11" s="41">
        <f>'2.5 current-nominal'!G11/CPI!$H$12</f>
        <v>47241.570093457944</v>
      </c>
      <c r="H11" s="41">
        <f>'2.5 current-nominal'!H11/CPI!$I$12</f>
        <v>52369.349220898264</v>
      </c>
      <c r="I11" s="41">
        <f>'2.5 current-nominal'!I11/CPI!$J$12</f>
        <v>69586.869955156959</v>
      </c>
      <c r="J11" s="41">
        <f>'2.5 current-nominal'!J11/CPI!$K$12</f>
        <v>43450.86765994742</v>
      </c>
      <c r="K11" s="41">
        <f>'2.5 current-nominal'!K11/CPI!$L$12</f>
        <v>62430.419580419577</v>
      </c>
      <c r="L11" s="41">
        <f>'2.5 current-nominal'!L11/CPI!$M$12</f>
        <v>31486.626609442061</v>
      </c>
      <c r="M11" s="41">
        <f>'2.5 current-nominal'!M11/CPI!$N$12</f>
        <v>29796.363636363632</v>
      </c>
      <c r="N11" s="41">
        <f>'2.5 current-nominal'!N11/CPI!$O$12</f>
        <v>27616.828266228429</v>
      </c>
      <c r="O11" s="41">
        <f>'2.5 current-nominal'!O11/CPI!$P$12</f>
        <v>18090.879478827363</v>
      </c>
      <c r="P11" s="41">
        <f>'2.5 current-nominal'!P11/CPI!$Q$12</f>
        <v>30201.341853035141</v>
      </c>
      <c r="Q11" s="41">
        <f>'2.5 current-nominal'!Q11/CPI!$R$12</f>
        <v>34150.394944707747</v>
      </c>
      <c r="R11" s="41">
        <f>'2.5 current-nominal'!R11/CPI!$S$12</f>
        <v>27974.267912772582</v>
      </c>
      <c r="S11" s="41">
        <f>'2.5 current-nominal'!S11/CPI!$T$12</f>
        <v>31211.165644171779</v>
      </c>
      <c r="T11" s="41">
        <f>'2.5 current-nominal'!T11/CPI!$U$12</f>
        <v>44584.347826086952</v>
      </c>
      <c r="U11" s="41">
        <f>'2.5 current-nominal'!U11/CPI!$V$12</f>
        <v>42974</v>
      </c>
      <c r="V11" s="56"/>
      <c r="W11" s="56"/>
      <c r="X11" s="58"/>
      <c r="Y11" s="58"/>
      <c r="Z11" s="58"/>
    </row>
    <row r="12" spans="1:26" s="45" customFormat="1" hidden="1" x14ac:dyDescent="0.25">
      <c r="A12" s="33" t="s">
        <v>59</v>
      </c>
      <c r="B12" s="41">
        <f>'2.5 current-nominal'!B12/CPI!$C$12</f>
        <v>673016.10062893073</v>
      </c>
      <c r="C12" s="41">
        <f>'2.5 current-nominal'!C12/CPI!$D$12</f>
        <v>672368.4253578732</v>
      </c>
      <c r="D12" s="41">
        <f>'2.5 current-nominal'!D12/CPI!$E$12</f>
        <v>693912.79999999993</v>
      </c>
      <c r="E12" s="41">
        <f>'2.5 current-nominal'!E12/CPI!$F$12</f>
        <v>759447.54863813228</v>
      </c>
      <c r="F12" s="41">
        <f>'2.5 current-nominal'!F12/CPI!$G$12</f>
        <v>809752.05348615092</v>
      </c>
      <c r="G12" s="41">
        <f>'2.5 current-nominal'!G12/CPI!$H$12</f>
        <v>800395.58878504671</v>
      </c>
      <c r="H12" s="41">
        <f>'2.5 current-nominal'!H12/CPI!$I$12</f>
        <v>856811.21906507795</v>
      </c>
      <c r="I12" s="41">
        <f>'2.5 current-nominal'!I12/CPI!$J$12</f>
        <v>896338.79820627801</v>
      </c>
      <c r="J12" s="41">
        <f>'2.5 current-nominal'!J12/CPI!$K$12</f>
        <v>888302.8921998248</v>
      </c>
      <c r="K12" s="41">
        <f>'2.5 current-nominal'!K12/CPI!$L$12</f>
        <v>982802.09790209786</v>
      </c>
      <c r="L12" s="41">
        <f>'2.5 current-nominal'!L12/CPI!$M$12</f>
        <v>887411.09012875543</v>
      </c>
      <c r="M12" s="41">
        <f>'2.5 current-nominal'!M12/CPI!$N$12</f>
        <v>859267.05587989988</v>
      </c>
      <c r="N12" s="41">
        <f>'2.5 current-nominal'!N12/CPI!$O$12</f>
        <v>883846.90221857023</v>
      </c>
      <c r="O12" s="41">
        <f>'2.5 current-nominal'!O12/CPI!$P$12</f>
        <v>851035.50488599343</v>
      </c>
      <c r="P12" s="41">
        <f>'2.5 current-nominal'!P12/CPI!$Q$12</f>
        <v>852576.61341853032</v>
      </c>
      <c r="Q12" s="41">
        <f>'2.5 current-nominal'!Q12/CPI!$R$12</f>
        <v>863249.79462875205</v>
      </c>
      <c r="R12" s="41">
        <f>'2.5 current-nominal'!R12/CPI!$S$12</f>
        <v>904287.72585669777</v>
      </c>
      <c r="S12" s="41">
        <f>'2.5 current-nominal'!S12/CPI!$T$12</f>
        <v>863186.9938650307</v>
      </c>
      <c r="T12" s="41">
        <f>'2.5 current-nominal'!T12/CPI!$U$12</f>
        <v>932716.34182908537</v>
      </c>
      <c r="U12" s="41">
        <f>'2.5 current-nominal'!U12/CPI!$V$12</f>
        <v>881462</v>
      </c>
      <c r="V12" s="56"/>
      <c r="W12" s="56"/>
      <c r="X12" s="58"/>
      <c r="Y12" s="58"/>
      <c r="Z12" s="58"/>
    </row>
    <row r="13" spans="1:26" s="45" customFormat="1" hidden="1" x14ac:dyDescent="0.25">
      <c r="A13" s="33" t="s">
        <v>60</v>
      </c>
      <c r="B13" s="41">
        <f>'2.5 current-nominal'!B13/CPI!$C$12</f>
        <v>469050.31446540874</v>
      </c>
      <c r="C13" s="41">
        <f>'2.5 current-nominal'!C13/CPI!$D$12</f>
        <v>588094.31492842536</v>
      </c>
      <c r="D13" s="41">
        <f>'2.5 current-nominal'!D13/CPI!$E$12</f>
        <v>691324.72</v>
      </c>
      <c r="E13" s="41">
        <f>'2.5 current-nominal'!E13/CPI!$F$12</f>
        <v>742045.36964980548</v>
      </c>
      <c r="F13" s="41">
        <f>'2.5 current-nominal'!F13/CPI!$G$12</f>
        <v>796259.86628462269</v>
      </c>
      <c r="G13" s="41">
        <f>'2.5 current-nominal'!G13/CPI!$H$12</f>
        <v>882324.78504672903</v>
      </c>
      <c r="H13" s="41">
        <f>'2.5 current-nominal'!H13/CPI!$I$12</f>
        <v>853894.26214482135</v>
      </c>
      <c r="I13" s="41">
        <f>'2.5 current-nominal'!I13/CPI!$J$12</f>
        <v>885357.56053811661</v>
      </c>
      <c r="J13" s="41">
        <f>'2.5 current-nominal'!J13/CPI!$K$12</f>
        <v>948550.53461875557</v>
      </c>
      <c r="K13" s="41">
        <f>'2.5 current-nominal'!K13/CPI!$L$12</f>
        <v>980342.44755244756</v>
      </c>
      <c r="L13" s="41">
        <f>'2.5 current-nominal'!L13/CPI!$M$12</f>
        <v>958535.0042918456</v>
      </c>
      <c r="M13" s="41">
        <f>'2.5 current-nominal'!M13/CPI!$N$12</f>
        <v>943846.80567139271</v>
      </c>
      <c r="N13" s="41">
        <f>'2.5 current-nominal'!N13/CPI!$O$12</f>
        <v>916179.5891536565</v>
      </c>
      <c r="O13" s="41">
        <f>'2.5 current-nominal'!O13/CPI!$P$12</f>
        <v>925792.31270358304</v>
      </c>
      <c r="P13" s="41">
        <f>'2.5 current-nominal'!P13/CPI!$Q$12</f>
        <v>902934.63258785941</v>
      </c>
      <c r="Q13" s="41">
        <f>'2.5 current-nominal'!Q13/CPI!$R$12</f>
        <v>915729.03633491322</v>
      </c>
      <c r="R13" s="41">
        <f>'2.5 current-nominal'!R13/CPI!$S$12</f>
        <v>920464.7352024921</v>
      </c>
      <c r="S13" s="41">
        <f>'2.5 current-nominal'!S13/CPI!$T$12</f>
        <v>940040.55214723921</v>
      </c>
      <c r="T13" s="41">
        <f>'2.5 current-nominal'!T13/CPI!$U$12</f>
        <v>910919.64017991</v>
      </c>
      <c r="U13" s="41">
        <f>'2.5 current-nominal'!U13/CPI!$V$12</f>
        <v>985192</v>
      </c>
      <c r="V13" s="56"/>
      <c r="W13" s="56"/>
      <c r="X13" s="58"/>
      <c r="Y13" s="58"/>
      <c r="Z13" s="58"/>
    </row>
    <row r="14" spans="1:26" s="45" customFormat="1" hidden="1" x14ac:dyDescent="0.25">
      <c r="A14" s="33" t="s">
        <v>61</v>
      </c>
      <c r="B14" s="41">
        <f>'2.5 current-nominal'!B14/CPI!$C$12</f>
        <v>302818.11320754717</v>
      </c>
      <c r="C14" s="41">
        <f>'2.5 current-nominal'!C14/CPI!$D$12</f>
        <v>287320.16359918198</v>
      </c>
      <c r="D14" s="41">
        <f>'2.5 current-nominal'!D14/CPI!$E$12</f>
        <v>505361.04</v>
      </c>
      <c r="E14" s="41">
        <f>'2.5 current-nominal'!E14/CPI!$F$12</f>
        <v>545057.04280155641</v>
      </c>
      <c r="F14" s="41">
        <f>'2.5 current-nominal'!F14/CPI!$G$12</f>
        <v>419932.14899713465</v>
      </c>
      <c r="G14" s="41">
        <f>'2.5 current-nominal'!G14/CPI!$H$12</f>
        <v>508861.15887850471</v>
      </c>
      <c r="H14" s="41">
        <f>'2.5 current-nominal'!H14/CPI!$I$12</f>
        <v>421081.42988084332</v>
      </c>
      <c r="I14" s="41">
        <f>'2.5 current-nominal'!I14/CPI!$J$12</f>
        <v>452577.50672645739</v>
      </c>
      <c r="J14" s="41">
        <f>'2.5 current-nominal'!J14/CPI!$K$12</f>
        <v>343926.24014022789</v>
      </c>
      <c r="K14" s="41">
        <f>'2.5 current-nominal'!K14/CPI!$L$12</f>
        <v>411208.60139860137</v>
      </c>
      <c r="L14" s="41">
        <f>'2.5 current-nominal'!L14/CPI!$M$12</f>
        <v>515880.10300429189</v>
      </c>
      <c r="M14" s="41">
        <f>'2.5 current-nominal'!M14/CPI!$N$12</f>
        <v>427898.64887406165</v>
      </c>
      <c r="N14" s="41">
        <f>'2.5 current-nominal'!N14/CPI!$O$12</f>
        <v>465322.26787181594</v>
      </c>
      <c r="O14" s="41">
        <f>'2.5 current-nominal'!O14/CPI!$P$12</f>
        <v>447783.32247557002</v>
      </c>
      <c r="P14" s="41">
        <f>'2.5 current-nominal'!P14/CPI!$Q$12</f>
        <v>356582.87539936102</v>
      </c>
      <c r="Q14" s="41">
        <f>'2.5 current-nominal'!Q14/CPI!$R$12</f>
        <v>363210.23696682468</v>
      </c>
      <c r="R14" s="41">
        <f>'2.5 current-nominal'!R14/CPI!$S$12</f>
        <v>364285.10903426789</v>
      </c>
      <c r="S14" s="41">
        <f>'2.5 current-nominal'!S14/CPI!$T$12</f>
        <v>399769.07975460123</v>
      </c>
      <c r="T14" s="41">
        <f>'2.5 current-nominal'!T14/CPI!$U$12</f>
        <v>379341.10944527731</v>
      </c>
      <c r="U14" s="41">
        <f>'2.5 current-nominal'!U14/CPI!$V$12</f>
        <v>401910</v>
      </c>
      <c r="V14" s="56"/>
      <c r="W14" s="56"/>
      <c r="X14" s="58"/>
      <c r="Y14" s="58"/>
      <c r="Z14" s="58"/>
    </row>
    <row r="15" spans="1:26" s="45" customFormat="1" hidden="1" x14ac:dyDescent="0.25">
      <c r="A15" s="33" t="s">
        <v>62</v>
      </c>
      <c r="B15" s="41">
        <f>'2.5 current-nominal'!B15/CPI!$C$12</f>
        <v>28229.266247379452</v>
      </c>
      <c r="C15" s="41">
        <f>'2.5 current-nominal'!C15/CPI!$D$12</f>
        <v>80630.756646216774</v>
      </c>
      <c r="D15" s="41">
        <f>'2.5 current-nominal'!D15/CPI!$E$12</f>
        <v>148537.84</v>
      </c>
      <c r="E15" s="41">
        <f>'2.5 current-nominal'!E15/CPI!$F$12</f>
        <v>220289.57198443581</v>
      </c>
      <c r="F15" s="41">
        <f>'2.5 current-nominal'!F15/CPI!$G$12</f>
        <v>247365.42502387773</v>
      </c>
      <c r="G15" s="41">
        <f>'2.5 current-nominal'!G15/CPI!$H$12</f>
        <v>287482.39252336451</v>
      </c>
      <c r="H15" s="41">
        <f>'2.5 current-nominal'!H15/CPI!$I$12</f>
        <v>323718.64344637952</v>
      </c>
      <c r="I15" s="41">
        <f>'2.5 current-nominal'!I15/CPI!$J$12</f>
        <v>285590.24215246638</v>
      </c>
      <c r="J15" s="41">
        <f>'2.5 current-nominal'!J15/CPI!$K$12</f>
        <v>283234.00525854516</v>
      </c>
      <c r="K15" s="41">
        <f>'2.5 current-nominal'!K15/CPI!$L$12</f>
        <v>312682.30769230769</v>
      </c>
      <c r="L15" s="41">
        <f>'2.5 current-nominal'!L15/CPI!$M$12</f>
        <v>301616.48068669531</v>
      </c>
      <c r="M15" s="41">
        <f>'2.5 current-nominal'!M15/CPI!$N$12</f>
        <v>317700.08340283565</v>
      </c>
      <c r="N15" s="41">
        <f>'2.5 current-nominal'!N15/CPI!$O$12</f>
        <v>322832.93344289233</v>
      </c>
      <c r="O15" s="41">
        <f>'2.5 current-nominal'!O15/CPI!$P$12</f>
        <v>295440.06514657981</v>
      </c>
      <c r="P15" s="41">
        <f>'2.5 current-nominal'!P15/CPI!$Q$12</f>
        <v>297171.94888178911</v>
      </c>
      <c r="Q15" s="41">
        <f>'2.5 current-nominal'!Q15/CPI!$R$12</f>
        <v>294482.96998420224</v>
      </c>
      <c r="R15" s="41">
        <f>'2.5 current-nominal'!R15/CPI!$S$12</f>
        <v>298720.18691588781</v>
      </c>
      <c r="S15" s="41">
        <f>'2.5 current-nominal'!S15/CPI!$T$12</f>
        <v>275879.754601227</v>
      </c>
      <c r="T15" s="41">
        <f>'2.5 current-nominal'!T15/CPI!$U$12</f>
        <v>295917.24137931032</v>
      </c>
      <c r="U15" s="41">
        <f>'2.5 current-nominal'!U15/CPI!$V$12</f>
        <v>310828</v>
      </c>
      <c r="V15" s="56"/>
      <c r="W15" s="56"/>
      <c r="X15" s="58"/>
      <c r="Y15" s="58"/>
      <c r="Z15" s="58"/>
    </row>
    <row r="16" spans="1:26" s="45" customFormat="1" hidden="1" x14ac:dyDescent="0.25">
      <c r="A16" s="33" t="s">
        <v>63</v>
      </c>
      <c r="B16" s="41">
        <f>'2.5 current-nominal'!B16/CPI!$C$12</f>
        <v>495089.89517819701</v>
      </c>
      <c r="C16" s="41">
        <f>'2.5 current-nominal'!C16/CPI!$D$12</f>
        <v>703741.59509202454</v>
      </c>
      <c r="D16" s="41">
        <f>'2.5 current-nominal'!D16/CPI!$E$12</f>
        <v>706607.03999999992</v>
      </c>
      <c r="E16" s="41">
        <f>'2.5 current-nominal'!E16/CPI!$F$12</f>
        <v>769664.74708171212</v>
      </c>
      <c r="F16" s="41">
        <f>'2.5 current-nominal'!F16/CPI!$G$12</f>
        <v>806712.51193887298</v>
      </c>
      <c r="G16" s="41">
        <f>'2.5 current-nominal'!G16/CPI!$H$12</f>
        <v>786725.6822429907</v>
      </c>
      <c r="H16" s="41">
        <f>'2.5 current-nominal'!H16/CPI!$I$12</f>
        <v>795178.66177818517</v>
      </c>
      <c r="I16" s="41">
        <f>'2.5 current-nominal'!I16/CPI!$J$12</f>
        <v>870601.25560538121</v>
      </c>
      <c r="J16" s="41">
        <f>'2.5 current-nominal'!J16/CPI!$K$12</f>
        <v>873925.74934268196</v>
      </c>
      <c r="K16" s="41">
        <f>'2.5 current-nominal'!K16/CPI!$L$12</f>
        <v>1403127.6923076923</v>
      </c>
      <c r="L16" s="41">
        <f>'2.5 current-nominal'!L16/CPI!$M$12</f>
        <v>1495080.1030042919</v>
      </c>
      <c r="M16" s="41">
        <f>'2.5 current-nominal'!M16/CPI!$N$12</f>
        <v>1064810.8090075061</v>
      </c>
      <c r="N16" s="41">
        <f>'2.5 current-nominal'!N16/CPI!$O$12</f>
        <v>894665.43960558751</v>
      </c>
      <c r="O16" s="41">
        <f>'2.5 current-nominal'!O16/CPI!$P$12</f>
        <v>830429.51140065142</v>
      </c>
      <c r="P16" s="41">
        <f>'2.5 current-nominal'!P16/CPI!$Q$12</f>
        <v>778504.40894568688</v>
      </c>
      <c r="Q16" s="41">
        <f>'2.5 current-nominal'!Q16/CPI!$R$12</f>
        <v>728021.10584518174</v>
      </c>
      <c r="R16" s="41">
        <f>'2.5 current-nominal'!R16/CPI!$S$12</f>
        <v>1199217.0716510902</v>
      </c>
      <c r="S16" s="41">
        <f>'2.5 current-nominal'!S16/CPI!$T$12</f>
        <v>1294049.3865030673</v>
      </c>
      <c r="T16" s="41">
        <f>'2.5 current-nominal'!T16/CPI!$U$12</f>
        <v>1183671.0044977511</v>
      </c>
      <c r="U16" s="41">
        <f>'2.5 current-nominal'!U16/CPI!$V$12</f>
        <v>1186423</v>
      </c>
      <c r="V16" s="56"/>
      <c r="W16" s="56"/>
      <c r="X16" s="58"/>
      <c r="Y16" s="58"/>
      <c r="Z16" s="58"/>
    </row>
    <row r="17" spans="1:26" s="45" customFormat="1" x14ac:dyDescent="0.25">
      <c r="A17" s="53" t="s">
        <v>42</v>
      </c>
      <c r="B17" s="41">
        <f>'2.5 current-nominal'!B17/CPI!$C$12</f>
        <v>9765993.2075471692</v>
      </c>
      <c r="C17" s="41">
        <f>'2.5 current-nominal'!C17/CPI!$D$12</f>
        <v>10062852.760736197</v>
      </c>
      <c r="D17" s="41">
        <f>'2.5 current-nominal'!D17/CPI!$E$12</f>
        <v>10793045.68</v>
      </c>
      <c r="E17" s="41">
        <f>'2.5 current-nominal'!E17/CPI!$F$12</f>
        <v>11448137.354085604</v>
      </c>
      <c r="F17" s="41">
        <f>'2.5 current-nominal'!F17/CPI!$G$12</f>
        <v>12179928.787010506</v>
      </c>
      <c r="G17" s="41">
        <f>'2.5 current-nominal'!G17/CPI!$H$12</f>
        <v>12603045.009345794</v>
      </c>
      <c r="H17" s="41">
        <f>'2.5 current-nominal'!H17/CPI!$I$12</f>
        <v>13458723.299725024</v>
      </c>
      <c r="I17" s="41">
        <f>'2.5 current-nominal'!I17/CPI!$J$12</f>
        <v>14639397.38116592</v>
      </c>
      <c r="J17" s="41">
        <f>'2.5 current-nominal'!J17/CPI!$K$12</f>
        <v>15066077.616126208</v>
      </c>
      <c r="K17" s="41">
        <f>'2.5 current-nominal'!K17/CPI!$L$12</f>
        <v>15472004.335664336</v>
      </c>
      <c r="L17" s="41">
        <f>'2.5 current-nominal'!L17/CPI!$M$12</f>
        <v>15513005.184549358</v>
      </c>
      <c r="M17" s="41">
        <f>'2.5 current-nominal'!M17/CPI!$N$12</f>
        <v>15018889.474562133</v>
      </c>
      <c r="N17" s="41">
        <f>'2.5 current-nominal'!N17/CPI!$O$12</f>
        <v>14908522.267871816</v>
      </c>
      <c r="O17" s="41">
        <f>'2.5 current-nominal'!O17/CPI!$P$12</f>
        <v>14899251.856677525</v>
      </c>
      <c r="P17" s="41">
        <f>'2.5 current-nominal'!P17/CPI!$Q$12</f>
        <v>14684492.460063897</v>
      </c>
      <c r="Q17" s="41">
        <f>'2.5 current-nominal'!Q17/CPI!$R$12</f>
        <v>14478248.467614535</v>
      </c>
      <c r="R17" s="41">
        <f>'2.5 current-nominal'!R17/CPI!$S$12</f>
        <v>14754538.317757009</v>
      </c>
      <c r="S17" s="41">
        <f>'2.5 current-nominal'!S17/CPI!$T$12</f>
        <v>14915850.061349692</v>
      </c>
      <c r="T17" s="41">
        <f>'2.5 current-nominal'!T17/CPI!$U$12</f>
        <v>14917663.628185906</v>
      </c>
      <c r="U17" s="41">
        <f>'2.5 current-nominal'!U17/CPI!$V$12</f>
        <v>14630275</v>
      </c>
      <c r="V17" s="56"/>
      <c r="W17" s="56"/>
      <c r="X17" s="58"/>
      <c r="Y17" s="58"/>
      <c r="Z17" s="58"/>
    </row>
    <row r="18" spans="1:26" s="45" customFormat="1" x14ac:dyDescent="0.25">
      <c r="A18" s="53" t="s">
        <v>66</v>
      </c>
      <c r="B18" s="41">
        <f>'2.5 current-nominal'!B18/CPI!$C$12</f>
        <v>138340.7966457023</v>
      </c>
      <c r="C18" s="41">
        <f>'2.5 current-nominal'!C18/CPI!$D$12</f>
        <v>223173.49693251535</v>
      </c>
      <c r="D18" s="41">
        <f>'2.5 current-nominal'!D18/CPI!$E$12</f>
        <v>216483.43999999997</v>
      </c>
      <c r="E18" s="41">
        <f>'2.5 current-nominal'!E18/CPI!$F$12</f>
        <v>189583.73540856031</v>
      </c>
      <c r="F18" s="41">
        <f>'2.5 current-nominal'!F18/CPI!$G$12</f>
        <v>206499.17860553964</v>
      </c>
      <c r="G18" s="41">
        <f>'2.5 current-nominal'!G18/CPI!$H$12</f>
        <v>244639.85046728974</v>
      </c>
      <c r="H18" s="41">
        <f>'2.5 current-nominal'!H18/CPI!$I$12</f>
        <v>285621.19156736939</v>
      </c>
      <c r="I18" s="41">
        <f>'2.5 current-nominal'!I18/CPI!$J$12</f>
        <v>245239.10313901346</v>
      </c>
      <c r="J18" s="41">
        <f>'2.5 current-nominal'!J18/CPI!$K$12</f>
        <v>257382.08588957059</v>
      </c>
      <c r="K18" s="41">
        <f>'2.5 current-nominal'!K18/CPI!$L$12</f>
        <v>293525.80419580417</v>
      </c>
      <c r="L18" s="41">
        <f>'2.5 current-nominal'!L18/CPI!$M$12</f>
        <v>344468.73819742491</v>
      </c>
      <c r="M18" s="41">
        <f>'2.5 current-nominal'!M18/CPI!$N$12</f>
        <v>358187.02251876559</v>
      </c>
      <c r="N18" s="41">
        <f>'2.5 current-nominal'!N18/CPI!$O$12</f>
        <v>315464.12489728839</v>
      </c>
      <c r="O18" s="41">
        <f>'2.5 current-nominal'!O18/CPI!$P$12</f>
        <v>325785.34201954398</v>
      </c>
      <c r="P18" s="41">
        <f>'2.5 current-nominal'!P18/CPI!$Q$12</f>
        <v>259275.52715654951</v>
      </c>
      <c r="Q18" s="41">
        <f>'2.5 current-nominal'!Q18/CPI!$R$12</f>
        <v>279575.60821484996</v>
      </c>
      <c r="R18" s="41">
        <f>'2.5 current-nominal'!R18/CPI!$S$12</f>
        <v>273754.01869158878</v>
      </c>
      <c r="S18" s="41">
        <f>'2.5 current-nominal'!S18/CPI!$T$12</f>
        <v>283017.66871165641</v>
      </c>
      <c r="T18" s="41">
        <f>'2.5 current-nominal'!T18/CPI!$U$12</f>
        <v>309366.35682158917</v>
      </c>
      <c r="U18" s="41">
        <f>'2.5 current-nominal'!U18/CPI!$V$12</f>
        <v>313759</v>
      </c>
      <c r="V18" s="56"/>
      <c r="W18" s="56"/>
      <c r="X18" s="58"/>
      <c r="Y18" s="58"/>
      <c r="Z18" s="58"/>
    </row>
    <row r="19" spans="1:26" s="63" customFormat="1" x14ac:dyDescent="0.25">
      <c r="A19" s="59" t="s">
        <v>69</v>
      </c>
      <c r="B19" s="60">
        <f>'2.5 current-nominal'!B19/CPI!$C$12</f>
        <v>4263810.9853249472</v>
      </c>
      <c r="C19" s="60">
        <f>'2.5 current-nominal'!C19/CPI!$D$12</f>
        <v>4527732.0245398777</v>
      </c>
      <c r="D19" s="60">
        <f>'2.5 current-nominal'!D19/CPI!$E$12</f>
        <v>5021666.72</v>
      </c>
      <c r="E19" s="60">
        <f>'2.5 current-nominal'!E19/CPI!$F$12</f>
        <v>5626645.4474708177</v>
      </c>
      <c r="F19" s="60">
        <f>'2.5 current-nominal'!F19/CPI!$G$12</f>
        <v>5964689.8185291309</v>
      </c>
      <c r="G19" s="60">
        <f>'2.5 current-nominal'!G19/CPI!$H$12</f>
        <v>6121869.6822429905</v>
      </c>
      <c r="H19" s="60">
        <f>'2.5 current-nominal'!H19/CPI!$I$12</f>
        <v>6388406.1594867101</v>
      </c>
      <c r="I19" s="60">
        <f>'2.5 current-nominal'!I19/CPI!$J$12</f>
        <v>6540881.5784753365</v>
      </c>
      <c r="J19" s="60">
        <f>'2.5 current-nominal'!J19/CPI!$K$12</f>
        <v>6864471.8667835239</v>
      </c>
      <c r="K19" s="60">
        <f>'2.5 current-nominal'!K19/CPI!$L$12</f>
        <v>7515166.2237762241</v>
      </c>
      <c r="L19" s="60">
        <f>'2.5 current-nominal'!L19/CPI!$M$12</f>
        <v>7975631.8626609445</v>
      </c>
      <c r="M19" s="60">
        <f>'2.5 current-nominal'!M19/CPI!$N$12</f>
        <v>8361717.8315262711</v>
      </c>
      <c r="N19" s="60">
        <f>'2.5 current-nominal'!N19/CPI!$O$12</f>
        <v>8944926.7378800325</v>
      </c>
      <c r="O19" s="60">
        <f>'2.5 current-nominal'!O19/CPI!$P$12</f>
        <v>9475762.3452768736</v>
      </c>
      <c r="P19" s="60">
        <f>'2.5 current-nominal'!P19/CPI!$Q$12</f>
        <v>9830216.8690095842</v>
      </c>
      <c r="Q19" s="60">
        <f>'2.5 current-nominal'!Q19/CPI!$R$12</f>
        <v>10290444.296998421</v>
      </c>
      <c r="R19" s="60">
        <f>'2.5 current-nominal'!R19/CPI!$S$12</f>
        <v>10890549.53271028</v>
      </c>
      <c r="S19" s="60">
        <f>'2.5 current-nominal'!S19/CPI!$T$12</f>
        <v>11524155.030674847</v>
      </c>
      <c r="T19" s="60">
        <f>'2.5 current-nominal'!T19/CPI!$U$12</f>
        <v>12319757.781109445</v>
      </c>
      <c r="U19" s="60">
        <f>'2.5 current-nominal'!U19/CPI!$V$12</f>
        <v>12546825</v>
      </c>
      <c r="V19" s="61"/>
      <c r="W19" s="61"/>
      <c r="X19" s="62"/>
      <c r="Y19" s="62"/>
      <c r="Z19" s="62"/>
    </row>
    <row r="20" spans="1:26" x14ac:dyDescent="0.25">
      <c r="A20" s="33" t="s">
        <v>67</v>
      </c>
      <c r="B20" s="41">
        <f>'2.5 current-nominal'!B20/CPI!$C$12</f>
        <v>3578477.9035639409</v>
      </c>
      <c r="C20" s="41">
        <f>'2.5 current-nominal'!C20/CPI!$D$12</f>
        <v>3803324.826175869</v>
      </c>
      <c r="D20" s="41">
        <f>'2.5 current-nominal'!D20/CPI!$E$12</f>
        <v>4222798.6399999997</v>
      </c>
      <c r="E20" s="41">
        <f>'2.5 current-nominal'!E20/CPI!$F$12</f>
        <v>4749989.1828793772</v>
      </c>
      <c r="F20" s="41">
        <f>'2.5 current-nominal'!F20/CPI!$G$12</f>
        <v>5009034.574976122</v>
      </c>
      <c r="G20" s="41">
        <f>'2.5 current-nominal'!G20/CPI!$H$12</f>
        <v>5120086.0560747664</v>
      </c>
      <c r="H20" s="41">
        <f>'2.5 current-nominal'!H20/CPI!$I$12</f>
        <v>5264245.8661778187</v>
      </c>
      <c r="I20" s="41">
        <f>'2.5 current-nominal'!I20/CPI!$J$12</f>
        <v>5372037.8116591927</v>
      </c>
      <c r="J20" s="41">
        <f>'2.5 current-nominal'!J20/CPI!$K$12</f>
        <v>5621984.925503945</v>
      </c>
      <c r="K20" s="41">
        <f>'2.5 current-nominal'!K20/CPI!$L$12</f>
        <v>6144906.7832167828</v>
      </c>
      <c r="L20" s="41">
        <f>'2.5 current-nominal'!L20/CPI!$M$12</f>
        <v>6524766.3519313307</v>
      </c>
      <c r="M20" s="41">
        <f>'2.5 current-nominal'!M20/CPI!$N$12</f>
        <v>6882894.2118432019</v>
      </c>
      <c r="N20" s="41">
        <f>'2.5 current-nominal'!N20/CPI!$O$12</f>
        <v>7365082.7937551355</v>
      </c>
      <c r="O20" s="41">
        <f>'2.5 current-nominal'!O20/CPI!$P$12</f>
        <v>7811849.9674267098</v>
      </c>
      <c r="P20" s="41">
        <f>'2.5 current-nominal'!P20/CPI!$Q$12</f>
        <v>8172072.7156549515</v>
      </c>
      <c r="Q20" s="41">
        <f>'2.5 current-nominal'!Q20/CPI!$R$12</f>
        <v>8625793.5545023698</v>
      </c>
      <c r="R20" s="41">
        <f>'2.5 current-nominal'!R20/CPI!$S$12</f>
        <v>9183922.1806853581</v>
      </c>
      <c r="S20" s="41">
        <f>'2.5 current-nominal'!S20/CPI!$T$12</f>
        <v>9726912.9447852764</v>
      </c>
      <c r="T20" s="41">
        <f>'2.5 current-nominal'!T20/CPI!$U$12</f>
        <v>10466528.395802097</v>
      </c>
      <c r="U20" s="41">
        <f>'2.5 current-nominal'!U20/CPI!$V$12</f>
        <v>10809826</v>
      </c>
      <c r="V20" s="56"/>
      <c r="W20" s="56"/>
      <c r="X20" s="58"/>
      <c r="Y20" s="58"/>
      <c r="Z20" s="58"/>
    </row>
    <row r="21" spans="1:26" x14ac:dyDescent="0.25">
      <c r="A21" s="33" t="s">
        <v>68</v>
      </c>
      <c r="B21" s="41">
        <f>'2.5 current-nominal'!B21/CPI!$C$12</f>
        <v>295711.61425576516</v>
      </c>
      <c r="C21" s="41">
        <f>'2.5 current-nominal'!C21/CPI!$D$12</f>
        <v>311118.77300613496</v>
      </c>
      <c r="D21" s="41">
        <f>'2.5 current-nominal'!D21/CPI!$E$12</f>
        <v>340473.27999999997</v>
      </c>
      <c r="E21" s="41">
        <f>'2.5 current-nominal'!E21/CPI!$F$12</f>
        <v>328678.13229571987</v>
      </c>
      <c r="F21" s="41">
        <f>'2.5 current-nominal'!F21/CPI!$G$12</f>
        <v>354596.29417382996</v>
      </c>
      <c r="G21" s="41">
        <f>'2.5 current-nominal'!G21/CPI!$H$12</f>
        <v>352745.86915887852</v>
      </c>
      <c r="H21" s="41">
        <f>'2.5 current-nominal'!H21/CPI!$I$12</f>
        <v>385797.47021081578</v>
      </c>
      <c r="I21" s="41">
        <f>'2.5 current-nominal'!I21/CPI!$J$12</f>
        <v>382746.69058295968</v>
      </c>
      <c r="J21" s="41">
        <f>'2.5 current-nominal'!J21/CPI!$K$12</f>
        <v>416273.23400525859</v>
      </c>
      <c r="K21" s="41">
        <f>'2.5 current-nominal'!K21/CPI!$L$12</f>
        <v>465800</v>
      </c>
      <c r="L21" s="41">
        <f>'2.5 current-nominal'!L21/CPI!$M$12</f>
        <v>491167.79399141634</v>
      </c>
      <c r="M21" s="41">
        <f>'2.5 current-nominal'!M21/CPI!$N$12</f>
        <v>483434.06171809835</v>
      </c>
      <c r="N21" s="41">
        <f>'2.5 current-nominal'!N21/CPI!$O$12</f>
        <v>504261.6269515201</v>
      </c>
      <c r="O21" s="41">
        <f>'2.5 current-nominal'!O21/CPI!$P$12</f>
        <v>525214.72312703577</v>
      </c>
      <c r="P21" s="41">
        <f>'2.5 current-nominal'!P21/CPI!$Q$12</f>
        <v>515993.99361022358</v>
      </c>
      <c r="Q21" s="41">
        <f>'2.5 current-nominal'!Q21/CPI!$R$12</f>
        <v>500510.07898894162</v>
      </c>
      <c r="R21" s="41">
        <f>'2.5 current-nominal'!R21/CPI!$S$12</f>
        <v>498983.36448598123</v>
      </c>
      <c r="S21" s="41">
        <f>'2.5 current-nominal'!S21/CPI!$T$12</f>
        <v>523112.94478527608</v>
      </c>
      <c r="T21" s="41">
        <f>'2.5 current-nominal'!T21/CPI!$U$12</f>
        <v>553216.19190404797</v>
      </c>
      <c r="U21" s="41">
        <f>'2.5 current-nominal'!U21/CPI!$V$12</f>
        <v>532359</v>
      </c>
      <c r="V21" s="56"/>
      <c r="W21" s="56"/>
      <c r="X21" s="58"/>
      <c r="Y21" s="58"/>
      <c r="Z21" s="58"/>
    </row>
    <row r="22" spans="1:26" x14ac:dyDescent="0.25">
      <c r="A22" s="33" t="s">
        <v>70</v>
      </c>
      <c r="B22" s="41">
        <f>'2.5 current-nominal'!B22/CPI!$C$12</f>
        <v>389621.46750524105</v>
      </c>
      <c r="C22" s="41">
        <f>'2.5 current-nominal'!C22/CPI!$D$12</f>
        <v>413288.4253578732</v>
      </c>
      <c r="D22" s="41">
        <f>'2.5 current-nominal'!D22/CPI!$E$12</f>
        <v>458394.8</v>
      </c>
      <c r="E22" s="41">
        <f>'2.5 current-nominal'!E22/CPI!$F$12</f>
        <v>547978.13229571981</v>
      </c>
      <c r="F22" s="41">
        <f>'2.5 current-nominal'!F22/CPI!$G$12</f>
        <v>601058.94937917858</v>
      </c>
      <c r="G22" s="41">
        <f>'2.5 current-nominal'!G22/CPI!$H$12</f>
        <v>649037.75700934581</v>
      </c>
      <c r="H22" s="41">
        <f>'2.5 current-nominal'!H22/CPI!$I$12</f>
        <v>738362.82309807523</v>
      </c>
      <c r="I22" s="41">
        <f>'2.5 current-nominal'!I22/CPI!$J$12</f>
        <v>786097.07623318385</v>
      </c>
      <c r="J22" s="41">
        <f>'2.5 current-nominal'!J22/CPI!$K$12</f>
        <v>826213.70727432088</v>
      </c>
      <c r="K22" s="41">
        <f>'2.5 current-nominal'!K22/CPI!$L$12</f>
        <v>904459.44055944053</v>
      </c>
      <c r="L22" s="41">
        <f>'2.5 current-nominal'!L22/CPI!$M$12</f>
        <v>959697.71673819749</v>
      </c>
      <c r="M22" s="41">
        <f>'2.5 current-nominal'!M22/CPI!$N$12</f>
        <v>995389.55796497071</v>
      </c>
      <c r="N22" s="41">
        <f>'2.5 current-nominal'!N22/CPI!$O$12</f>
        <v>1075582.3171733771</v>
      </c>
      <c r="O22" s="41">
        <f>'2.5 current-nominal'!O22/CPI!$P$12</f>
        <v>1138697.6547231269</v>
      </c>
      <c r="P22" s="41">
        <f>'2.5 current-nominal'!P22/CPI!$Q$12</f>
        <v>1142150.1597444089</v>
      </c>
      <c r="Q22" s="41">
        <f>'2.5 current-nominal'!Q22/CPI!$R$12</f>
        <v>1164140.663507109</v>
      </c>
      <c r="R22" s="41">
        <f>'2.5 current-nominal'!R22/CPI!$S$12</f>
        <v>1207643.9875389407</v>
      </c>
      <c r="S22" s="41">
        <f>'2.5 current-nominal'!S22/CPI!$T$12</f>
        <v>1274129.1411042945</v>
      </c>
      <c r="T22" s="41">
        <f>'2.5 current-nominal'!T22/CPI!$U$12</f>
        <v>1300013.1934032983</v>
      </c>
      <c r="U22" s="41">
        <f>'2.5 current-nominal'!U22/CPI!$V$12</f>
        <v>1204640</v>
      </c>
      <c r="V22" s="56"/>
      <c r="W22" s="56"/>
      <c r="X22" s="58"/>
      <c r="Y22" s="58"/>
      <c r="Z22" s="58"/>
    </row>
    <row r="23" spans="1:26" s="1" customFormat="1" x14ac:dyDescent="0.25">
      <c r="A23" s="30" t="s">
        <v>21</v>
      </c>
      <c r="B23" s="41">
        <f>'2.5 current-nominal'!B23/CPI!$C$12</f>
        <v>1159337.2746331235</v>
      </c>
      <c r="C23" s="41">
        <f>'2.5 current-nominal'!C23/CPI!$D$12</f>
        <v>1262426.2576687117</v>
      </c>
      <c r="D23" s="41">
        <f>'2.5 current-nominal'!D23/CPI!$E$12</f>
        <v>1012264.32</v>
      </c>
      <c r="E23" s="41">
        <f>'2.5 current-nominal'!E23/CPI!$F$12</f>
        <v>1086907.2373540855</v>
      </c>
      <c r="F23" s="41">
        <f>'2.5 current-nominal'!F23/CPI!$G$12</f>
        <v>1193064.2215854824</v>
      </c>
      <c r="G23" s="41">
        <f>'2.5 current-nominal'!G23/CPI!$H$12</f>
        <v>1327229.0841121497</v>
      </c>
      <c r="H23" s="41">
        <f>'2.5 current-nominal'!H23/CPI!$I$12</f>
        <v>1397148.8175985336</v>
      </c>
      <c r="I23" s="41">
        <f>'2.5 current-nominal'!I23/CPI!$J$12</f>
        <v>1543382.8878923766</v>
      </c>
      <c r="J23" s="41">
        <f>'2.5 current-nominal'!J23/CPI!$K$12</f>
        <v>1382663.4881682736</v>
      </c>
      <c r="K23" s="41">
        <f>'2.5 current-nominal'!K23/CPI!$L$12</f>
        <v>1242783.2167832167</v>
      </c>
      <c r="L23" s="41">
        <f>'2.5 current-nominal'!L23/CPI!$M$12</f>
        <v>1209327.1759656654</v>
      </c>
      <c r="M23" s="41">
        <f>'2.5 current-nominal'!M23/CPI!$N$12</f>
        <v>1315061.0175145953</v>
      </c>
      <c r="N23" s="41">
        <f>'2.5 current-nominal'!N23/CPI!$O$12</f>
        <v>1339898.3730484799</v>
      </c>
      <c r="O23" s="41">
        <f>'2.5 current-nominal'!O23/CPI!$P$12</f>
        <v>1243492.9641693812</v>
      </c>
      <c r="P23" s="41">
        <f>'2.5 current-nominal'!P23/CPI!$Q$12</f>
        <v>1441809.6485623003</v>
      </c>
      <c r="Q23" s="41">
        <f>'2.5 current-nominal'!Q23/CPI!$R$12</f>
        <v>1457393.6176935229</v>
      </c>
      <c r="R23" s="41">
        <f>'2.5 current-nominal'!R23/CPI!$S$12</f>
        <v>1420442.6791277258</v>
      </c>
      <c r="S23" s="41">
        <f>'2.5 current-nominal'!S23/CPI!$T$12</f>
        <v>1419311.2269938649</v>
      </c>
      <c r="T23" s="41">
        <f>'2.5 current-nominal'!T23/CPI!$U$12</f>
        <v>1554076.2818590703</v>
      </c>
      <c r="U23" s="41">
        <f>'2.5 current-nominal'!U23/CPI!$V$12</f>
        <v>1406004</v>
      </c>
      <c r="V23" s="56"/>
      <c r="W23" s="56"/>
      <c r="X23" s="58"/>
      <c r="Y23" s="58"/>
      <c r="Z23" s="58"/>
    </row>
    <row r="24" spans="1:26" s="1" customFormat="1" x14ac:dyDescent="0.25">
      <c r="A24" s="31" t="s">
        <v>22</v>
      </c>
      <c r="B24" s="41">
        <f>'2.5 current-nominal'!B24/CPI!$C$12</f>
        <v>1358758.3228511529</v>
      </c>
      <c r="C24" s="41">
        <f>'2.5 current-nominal'!C24/CPI!$D$12</f>
        <v>1426676.155419223</v>
      </c>
      <c r="D24" s="41">
        <f>'2.5 current-nominal'!D24/CPI!$E$12</f>
        <v>1606281.0399999998</v>
      </c>
      <c r="E24" s="41">
        <f>'2.5 current-nominal'!E24/CPI!$F$12</f>
        <v>1722532.6070038911</v>
      </c>
      <c r="F24" s="41">
        <f>'2.5 current-nominal'!F24/CPI!$G$12</f>
        <v>1796613.2569245463</v>
      </c>
      <c r="G24" s="41">
        <f>'2.5 current-nominal'!G24/CPI!$H$12</f>
        <v>1854215.1028037383</v>
      </c>
      <c r="H24" s="41">
        <f>'2.5 current-nominal'!H24/CPI!$I$12</f>
        <v>1910923.4097158571</v>
      </c>
      <c r="I24" s="41">
        <f>'2.5 current-nominal'!I24/CPI!$J$12</f>
        <v>1992852.5201793723</v>
      </c>
      <c r="J24" s="41">
        <f>'2.5 current-nominal'!J24/CPI!$K$12</f>
        <v>1999618.3698510081</v>
      </c>
      <c r="K24" s="41">
        <f>'2.5 current-nominal'!K24/CPI!$L$12</f>
        <v>2191371.3286713287</v>
      </c>
      <c r="L24" s="41">
        <f>'2.5 current-nominal'!L24/CPI!$M$12</f>
        <v>2057515.3991416311</v>
      </c>
      <c r="M24" s="41">
        <f>'2.5 current-nominal'!M24/CPI!$N$12</f>
        <v>2180481.5346121765</v>
      </c>
      <c r="N24" s="41">
        <f>'2.5 current-nominal'!N24/CPI!$O$12</f>
        <v>2077054.1331142152</v>
      </c>
      <c r="O24" s="41">
        <f>'2.5 current-nominal'!O24/CPI!$P$12</f>
        <v>2144381.1074918564</v>
      </c>
      <c r="P24" s="41">
        <f>'2.5 current-nominal'!P24/CPI!$Q$12</f>
        <v>2307969.9680511178</v>
      </c>
      <c r="Q24" s="41">
        <f>'2.5 current-nominal'!Q24/CPI!$R$12</f>
        <v>2431854.0284360191</v>
      </c>
      <c r="R24" s="41">
        <f>'2.5 current-nominal'!R24/CPI!$S$12</f>
        <v>2605404.1121495324</v>
      </c>
      <c r="S24" s="41">
        <f>'2.5 current-nominal'!S24/CPI!$T$12</f>
        <v>2645743.374233129</v>
      </c>
      <c r="T24" s="41">
        <f>'2.5 current-nominal'!T24/CPI!$U$12</f>
        <v>2614044.3778110943</v>
      </c>
      <c r="U24" s="41">
        <f>'2.5 current-nominal'!U24/CPI!$V$12</f>
        <v>2660724</v>
      </c>
      <c r="V24" s="56"/>
      <c r="W24" s="56"/>
      <c r="X24" s="58"/>
      <c r="Y24" s="58"/>
      <c r="Z24" s="58"/>
    </row>
    <row r="25" spans="1:26" s="1" customFormat="1" x14ac:dyDescent="0.25">
      <c r="A25" s="30" t="s">
        <v>24</v>
      </c>
      <c r="B25" s="41">
        <f>'2.5 current-nominal'!B25/CPI!$C$12</f>
        <v>1029159.3291404612</v>
      </c>
      <c r="C25" s="41">
        <f>'2.5 current-nominal'!C25/CPI!$D$12</f>
        <v>573016.11451942741</v>
      </c>
      <c r="D25" s="41">
        <f>'2.5 current-nominal'!D25/CPI!$E$12</f>
        <v>-157383.28</v>
      </c>
      <c r="E25" s="41">
        <f>'2.5 current-nominal'!E25/CPI!$F$12</f>
        <v>1509004.6692607005</v>
      </c>
      <c r="F25" s="41">
        <f>'2.5 current-nominal'!F25/CPI!$G$12</f>
        <v>894424.06876790826</v>
      </c>
      <c r="G25" s="41">
        <f>'2.5 current-nominal'!G25/CPI!$H$12</f>
        <v>1489442.7663551401</v>
      </c>
      <c r="H25" s="41">
        <f>'2.5 current-nominal'!H25/CPI!$I$12</f>
        <v>1757381.7781851513</v>
      </c>
      <c r="I25" s="41">
        <f>'2.5 current-nominal'!I25/CPI!$J$12</f>
        <v>324948.52017937222</v>
      </c>
      <c r="J25" s="41">
        <f>'2.5 current-nominal'!J25/CPI!$K$12</f>
        <v>-2108744.9605609118</v>
      </c>
      <c r="K25" s="41">
        <f>'2.5 current-nominal'!K25/CPI!$L$12</f>
        <v>2128744.7552447552</v>
      </c>
      <c r="L25" s="41">
        <f>'2.5 current-nominal'!L25/CPI!$M$12</f>
        <v>1707451.3991416311</v>
      </c>
      <c r="M25" s="41">
        <f>'2.5 current-nominal'!M25/CPI!$N$12</f>
        <v>565290.40867389482</v>
      </c>
      <c r="N25" s="41">
        <f>'2.5 current-nominal'!N25/CPI!$O$12</f>
        <v>1739327.1322925226</v>
      </c>
      <c r="O25" s="41">
        <f>'2.5 current-nominal'!O25/CPI!$P$12</f>
        <v>2558462.3452768731</v>
      </c>
      <c r="P25" s="41">
        <f>'2.5 current-nominal'!P25/CPI!$Q$12</f>
        <v>2533796.2300319485</v>
      </c>
      <c r="Q25" s="41">
        <f>'2.5 current-nominal'!Q25/CPI!$R$12</f>
        <v>361251.87993680889</v>
      </c>
      <c r="R25" s="41">
        <f>'2.5 current-nominal'!R25/CPI!$S$12</f>
        <v>3047746.2305295947</v>
      </c>
      <c r="S25" s="41">
        <f>'2.5 current-nominal'!S25/CPI!$T$12</f>
        <v>1523692.2699386503</v>
      </c>
      <c r="T25" s="64">
        <f>'2.5 current-nominal'!T25/CPI!$U$12</f>
        <v>1908583.6281859069</v>
      </c>
      <c r="U25" s="64">
        <f>'2.5 current-nominal'!U25/CPI!$V$12</f>
        <v>30148</v>
      </c>
      <c r="V25" s="56"/>
      <c r="W25" s="56"/>
      <c r="X25" s="58"/>
      <c r="Y25" s="58"/>
      <c r="Z25" s="58"/>
    </row>
    <row r="26" spans="1:26" s="1" customFormat="1" x14ac:dyDescent="0.25">
      <c r="A26" s="30" t="s">
        <v>23</v>
      </c>
      <c r="B26" s="41">
        <f>'2.5 current-nominal'!B26/CPI!$C$12</f>
        <v>2026496.9392033541</v>
      </c>
      <c r="C26" s="41">
        <f>'2.5 current-nominal'!C26/CPI!$D$12</f>
        <v>2118970.3885480571</v>
      </c>
      <c r="D26" s="41">
        <f>'2.5 current-nominal'!D26/CPI!$E$12</f>
        <v>2287019.52</v>
      </c>
      <c r="E26" s="41">
        <f>'2.5 current-nominal'!E26/CPI!$F$12</f>
        <v>2303156.0311284047</v>
      </c>
      <c r="F26" s="41">
        <f>'2.5 current-nominal'!F26/CPI!$G$12</f>
        <v>2305898.8347659982</v>
      </c>
      <c r="G26" s="41">
        <f>'2.5 current-nominal'!G26/CPI!$H$12</f>
        <v>2695700.4859813084</v>
      </c>
      <c r="H26" s="41">
        <f>'2.5 current-nominal'!H26/CPI!$I$12</f>
        <v>2715881.3565536207</v>
      </c>
      <c r="I26" s="41">
        <f>'2.5 current-nominal'!I26/CPI!$J$12</f>
        <v>2733499.9820627803</v>
      </c>
      <c r="J26" s="41">
        <f>'2.5 current-nominal'!J26/CPI!$K$12</f>
        <v>2874714.6012269943</v>
      </c>
      <c r="K26" s="41">
        <f>'2.5 current-nominal'!K26/CPI!$L$12</f>
        <v>2974100.0699300701</v>
      </c>
      <c r="L26" s="41">
        <f>'2.5 current-nominal'!L26/CPI!$M$12</f>
        <v>2972684.4978540773</v>
      </c>
      <c r="M26" s="41">
        <f>'2.5 current-nominal'!M26/CPI!$N$12</f>
        <v>2959017.4478732273</v>
      </c>
      <c r="N26" s="41">
        <f>'2.5 current-nominal'!N26/CPI!$O$12</f>
        <v>3046668.2004930153</v>
      </c>
      <c r="O26" s="41">
        <f>'2.5 current-nominal'!O26/CPI!$P$12</f>
        <v>3109871.4657980455</v>
      </c>
      <c r="P26" s="41">
        <f>'2.5 current-nominal'!P26/CPI!$Q$12</f>
        <v>3084786.3258785941</v>
      </c>
      <c r="Q26" s="41">
        <f>'2.5 current-nominal'!Q26/CPI!$R$12</f>
        <v>3146570.5529225911</v>
      </c>
      <c r="R26" s="41">
        <f>'2.5 current-nominal'!R26/CPI!$S$12</f>
        <v>3176243.9875389407</v>
      </c>
      <c r="S26" s="41">
        <f>'2.5 current-nominal'!S26/CPI!$T$12</f>
        <v>3238765.9509202451</v>
      </c>
      <c r="T26" s="41">
        <f>'2.5 current-nominal'!T26/CPI!$U$12</f>
        <v>3186421.8890554719</v>
      </c>
      <c r="U26" s="41">
        <f>'2.5 current-nominal'!U26/CPI!$V$12</f>
        <v>3019818</v>
      </c>
      <c r="V26" s="56"/>
      <c r="W26" s="56"/>
      <c r="X26" s="58"/>
      <c r="Y26" s="58"/>
      <c r="Z26" s="58"/>
    </row>
    <row r="27" spans="1:26" s="1" customFormat="1" x14ac:dyDescent="0.25">
      <c r="A27" s="30" t="s">
        <v>25</v>
      </c>
      <c r="B27" s="41">
        <f>'2.5 current-nominal'!B27/CPI!$C$12</f>
        <v>714808.30188679241</v>
      </c>
      <c r="C27" s="41">
        <f>'2.5 current-nominal'!C27/CPI!$D$12</f>
        <v>856115.82822085894</v>
      </c>
      <c r="D27" s="41">
        <f>'2.5 current-nominal'!D27/CPI!$E$12</f>
        <v>912316.55999999994</v>
      </c>
      <c r="E27" s="41">
        <f>'2.5 current-nominal'!E27/CPI!$F$12</f>
        <v>939663.42412451364</v>
      </c>
      <c r="F27" s="41">
        <f>'2.5 current-nominal'!F27/CPI!$G$12</f>
        <v>1018156.7908309455</v>
      </c>
      <c r="G27" s="41">
        <f>'2.5 current-nominal'!G27/CPI!$H$12</f>
        <v>927567.02803738322</v>
      </c>
      <c r="H27" s="41">
        <f>'2.5 current-nominal'!H27/CPI!$I$12</f>
        <v>1059862.5847846013</v>
      </c>
      <c r="I27" s="41">
        <f>'2.5 current-nominal'!I27/CPI!$J$12</f>
        <v>999307.26457399107</v>
      </c>
      <c r="J27" s="41">
        <f>'2.5 current-nominal'!J27/CPI!$K$12</f>
        <v>1093463.8387379493</v>
      </c>
      <c r="K27" s="41">
        <f>'2.5 current-nominal'!K27/CPI!$L$12</f>
        <v>1030724.2657342657</v>
      </c>
      <c r="L27" s="41">
        <f>'2.5 current-nominal'!L27/CPI!$M$12</f>
        <v>1082262.3175965666</v>
      </c>
      <c r="M27" s="41">
        <f>'2.5 current-nominal'!M27/CPI!$N$12</f>
        <v>1087335.3127606336</v>
      </c>
      <c r="N27" s="41">
        <f>'2.5 current-nominal'!N27/CPI!$O$12</f>
        <v>976510.1725554642</v>
      </c>
      <c r="O27" s="41">
        <f>'2.5 current-nominal'!O27/CPI!$P$12</f>
        <v>1032659.7394136807</v>
      </c>
      <c r="P27" s="41">
        <f>'2.5 current-nominal'!P27/CPI!$Q$12</f>
        <v>974671.37380191684</v>
      </c>
      <c r="Q27" s="41">
        <f>'2.5 current-nominal'!Q27/CPI!$R$12</f>
        <v>1020039.7472353871</v>
      </c>
      <c r="R27" s="41">
        <f>'2.5 current-nominal'!R27/CPI!$S$12</f>
        <v>929607.66355140181</v>
      </c>
      <c r="S27" s="41">
        <f>'2.5 current-nominal'!S27/CPI!$T$12</f>
        <v>1228769.3865030673</v>
      </c>
      <c r="T27" s="41">
        <f>'2.5 current-nominal'!T27/CPI!$U$12</f>
        <v>1127059.7301349326</v>
      </c>
      <c r="U27" s="41">
        <f>'2.5 current-nominal'!U27/CPI!$V$12</f>
        <v>1036725</v>
      </c>
      <c r="V27" s="56"/>
      <c r="W27" s="56"/>
      <c r="X27" s="58"/>
      <c r="Y27" s="58"/>
      <c r="Z27" s="58"/>
    </row>
    <row r="28" spans="1:26" s="1" customFormat="1" x14ac:dyDescent="0.25">
      <c r="A28" s="2" t="s">
        <v>26</v>
      </c>
      <c r="B28" s="6">
        <f>'2.5 current-nominal'!B28/CPI!$C$12</f>
        <v>22632009.475890983</v>
      </c>
      <c r="C28" s="6">
        <f>'2.5 current-nominal'!C28/CPI!$D$12</f>
        <v>23583597.300613496</v>
      </c>
      <c r="D28" s="6">
        <f>'2.5 current-nominal'!D28/CPI!$E$12</f>
        <v>24678105.759999998</v>
      </c>
      <c r="E28" s="6">
        <f>'2.5 current-nominal'!E28/CPI!$F$12</f>
        <v>28138570.661478601</v>
      </c>
      <c r="F28" s="6">
        <f>'2.5 current-nominal'!F28/CPI!$G$12</f>
        <v>28942605.539637055</v>
      </c>
      <c r="G28" s="6">
        <f>'2.5 current-nominal'!G28/CPI!$H$12</f>
        <v>30858218.242990654</v>
      </c>
      <c r="H28" s="6">
        <f>'2.5 current-nominal'!H28/CPI!$I$12</f>
        <v>32553613.198900096</v>
      </c>
      <c r="I28" s="6">
        <f>'2.5 current-nominal'!I28/CPI!$J$12</f>
        <v>32748690.224215247</v>
      </c>
      <c r="J28" s="6">
        <f>'2.5 current-nominal'!J28/CPI!$K$12</f>
        <v>31092329.535495184</v>
      </c>
      <c r="K28" s="6">
        <f>'2.5 current-nominal'!K28/CPI!$L$12</f>
        <v>37298507.622377619</v>
      </c>
      <c r="L28" s="6">
        <f>'2.5 current-nominal'!L28/CPI!$M$12</f>
        <v>37329762.128755368</v>
      </c>
      <c r="M28" s="6">
        <f>'2.5 current-nominal'!M28/CPI!$N$12</f>
        <v>35753630.959132604</v>
      </c>
      <c r="N28" s="6">
        <f>'2.5 current-nominal'!N28/CPI!$O$12</f>
        <v>37137734.560394414</v>
      </c>
      <c r="O28" s="6">
        <f>'2.5 current-nominal'!O28/CPI!$P$12</f>
        <v>38437203.77850163</v>
      </c>
      <c r="P28" s="6">
        <f>'2.5 current-nominal'!P28/CPI!$Q$12</f>
        <v>38603355.591054313</v>
      </c>
      <c r="Q28" s="6">
        <f>'2.5 current-nominal'!Q28/CPI!$R$12</f>
        <v>36938519.557661928</v>
      </c>
      <c r="R28" s="6">
        <f>'2.5 current-nominal'!R28/CPI!$S$12</f>
        <v>41089700.124610588</v>
      </c>
      <c r="S28" s="6">
        <f>'2.5 current-nominal'!S28/CPI!$T$12</f>
        <v>40869299.509202451</v>
      </c>
      <c r="T28" s="6">
        <f>'2.5 current-nominal'!T28/CPI!$U$12</f>
        <v>41996114.902548723</v>
      </c>
      <c r="U28" s="6">
        <f>'2.5 current-nominal'!U28/CPI!$V$12</f>
        <v>39790995</v>
      </c>
      <c r="V28" s="56"/>
      <c r="W28" s="56"/>
      <c r="X28" s="58"/>
      <c r="Y28" s="58"/>
      <c r="Z28" s="58"/>
    </row>
    <row r="29" spans="1:26" x14ac:dyDescent="0.25">
      <c r="A29" s="10"/>
      <c r="T29" s="9"/>
      <c r="U29" s="9"/>
      <c r="V29" s="56"/>
      <c r="W29" s="56"/>
      <c r="X29" s="58"/>
      <c r="Y29" s="58"/>
      <c r="Z29" s="58"/>
    </row>
    <row r="30" spans="1:26" s="20" customFormat="1" x14ac:dyDescent="0.25">
      <c r="A30" s="26" t="s">
        <v>27</v>
      </c>
      <c r="B30" s="27" t="s">
        <v>0</v>
      </c>
      <c r="C30" s="27" t="s">
        <v>1</v>
      </c>
      <c r="D30" s="27" t="s">
        <v>2</v>
      </c>
      <c r="E30" s="27" t="s">
        <v>3</v>
      </c>
      <c r="F30" s="27" t="s">
        <v>4</v>
      </c>
      <c r="G30" s="27" t="s">
        <v>5</v>
      </c>
      <c r="H30" s="27" t="s">
        <v>6</v>
      </c>
      <c r="I30" s="27" t="s">
        <v>7</v>
      </c>
      <c r="J30" s="27" t="s">
        <v>8</v>
      </c>
      <c r="K30" s="27" t="s">
        <v>9</v>
      </c>
      <c r="L30" s="27" t="s">
        <v>10</v>
      </c>
      <c r="M30" s="27" t="s">
        <v>11</v>
      </c>
      <c r="N30" s="27" t="s">
        <v>12</v>
      </c>
      <c r="O30" s="27" t="s">
        <v>13</v>
      </c>
      <c r="P30" s="27" t="s">
        <v>14</v>
      </c>
      <c r="Q30" s="27" t="s">
        <v>15</v>
      </c>
      <c r="R30" s="27" t="s">
        <v>16</v>
      </c>
      <c r="S30" s="27" t="s">
        <v>17</v>
      </c>
      <c r="T30" s="27" t="s">
        <v>18</v>
      </c>
      <c r="U30" s="27" t="s">
        <v>19</v>
      </c>
    </row>
    <row r="31" spans="1:26" s="1" customFormat="1" ht="26.25" x14ac:dyDescent="0.25">
      <c r="A31" s="32" t="s">
        <v>20</v>
      </c>
      <c r="B31" s="42">
        <f t="shared" ref="B31:U31" si="0">B8/B28</f>
        <v>0.53374130722767366</v>
      </c>
      <c r="C31" s="42">
        <f t="shared" si="0"/>
        <v>0.54354135920408897</v>
      </c>
      <c r="D31" s="42">
        <f t="shared" si="0"/>
        <v>0.56713999916013003</v>
      </c>
      <c r="E31" s="42">
        <f t="shared" si="0"/>
        <v>0.53132269669985333</v>
      </c>
      <c r="F31" s="42">
        <f t="shared" si="0"/>
        <v>0.54486312666757919</v>
      </c>
      <c r="G31" s="42">
        <f t="shared" si="0"/>
        <v>0.5328303132729556</v>
      </c>
      <c r="H31" s="42">
        <f t="shared" si="0"/>
        <v>0.53216854874840602</v>
      </c>
      <c r="I31" s="42">
        <f t="shared" si="0"/>
        <v>0.56838357025614628</v>
      </c>
      <c r="J31" s="42">
        <f t="shared" si="0"/>
        <v>0.61063749853846283</v>
      </c>
      <c r="K31" s="42">
        <f t="shared" si="0"/>
        <v>0.54199535184912317</v>
      </c>
      <c r="L31" s="42">
        <f t="shared" si="0"/>
        <v>0.54446876479661388</v>
      </c>
      <c r="M31" s="42">
        <f t="shared" si="0"/>
        <v>0.53937815233968223</v>
      </c>
      <c r="N31" s="42">
        <f t="shared" si="0"/>
        <v>0.51196848801023775</v>
      </c>
      <c r="O31" s="42">
        <f t="shared" si="0"/>
        <v>0.4909975741167355</v>
      </c>
      <c r="P31" s="42">
        <f t="shared" si="0"/>
        <v>0.47742236117913334</v>
      </c>
      <c r="Q31" s="42">
        <f t="shared" si="0"/>
        <v>0.49354889293763377</v>
      </c>
      <c r="R31" s="42">
        <f t="shared" si="0"/>
        <v>0.46288256816971274</v>
      </c>
      <c r="S31" s="42">
        <f t="shared" si="0"/>
        <v>0.47196459204287111</v>
      </c>
      <c r="T31" s="42">
        <f t="shared" si="0"/>
        <v>0.45923703321476378</v>
      </c>
      <c r="U31" s="42">
        <f t="shared" si="0"/>
        <v>0.47977566281014083</v>
      </c>
    </row>
    <row r="32" spans="1:26" s="45" customFormat="1" x14ac:dyDescent="0.25">
      <c r="A32" s="53" t="s">
        <v>71</v>
      </c>
      <c r="B32" s="12">
        <f t="shared" ref="B32:U32" si="1">B9/B28</f>
        <v>9.6116269347428007E-2</v>
      </c>
      <c r="C32" s="12">
        <f t="shared" si="1"/>
        <v>0.10738965060104494</v>
      </c>
      <c r="D32" s="12">
        <f t="shared" si="1"/>
        <v>0.12101462685359689</v>
      </c>
      <c r="E32" s="12">
        <f t="shared" si="1"/>
        <v>0.11773661837690294</v>
      </c>
      <c r="F32" s="12">
        <f t="shared" si="1"/>
        <v>0.11689792676003241</v>
      </c>
      <c r="G32" s="12">
        <f t="shared" si="1"/>
        <v>0.11648466561938783</v>
      </c>
      <c r="H32" s="12">
        <f t="shared" si="1"/>
        <v>0.10996212860955706</v>
      </c>
      <c r="I32" s="12">
        <f t="shared" si="1"/>
        <v>0.11387267585405997</v>
      </c>
      <c r="J32" s="12">
        <f t="shared" si="1"/>
        <v>0.1178001997274353</v>
      </c>
      <c r="K32" s="12">
        <f t="shared" si="1"/>
        <v>0.11931007179782567</v>
      </c>
      <c r="L32" s="12">
        <f t="shared" si="1"/>
        <v>0.11967436433801404</v>
      </c>
      <c r="M32" s="12">
        <f t="shared" si="1"/>
        <v>0.10929382007543409</v>
      </c>
      <c r="N32" s="12">
        <f t="shared" si="1"/>
        <v>0.10203539507988055</v>
      </c>
      <c r="O32" s="12">
        <f t="shared" si="1"/>
        <v>9.4895992783376182E-2</v>
      </c>
      <c r="P32" s="12">
        <f t="shared" si="1"/>
        <v>9.0311765262870131E-2</v>
      </c>
      <c r="Q32" s="12">
        <f t="shared" si="1"/>
        <v>9.4024920332503772E-2</v>
      </c>
      <c r="R32" s="12">
        <f t="shared" si="1"/>
        <v>9.7139029256722853E-2</v>
      </c>
      <c r="S32" s="12">
        <f t="shared" si="1"/>
        <v>0.10007498511092332</v>
      </c>
      <c r="T32" s="12">
        <f t="shared" si="1"/>
        <v>9.6655160573888219E-2</v>
      </c>
      <c r="U32" s="12">
        <f t="shared" si="1"/>
        <v>0.1042124480677098</v>
      </c>
    </row>
    <row r="33" spans="1:22" s="45" customFormat="1" x14ac:dyDescent="0.25">
      <c r="A33" s="53" t="s">
        <v>42</v>
      </c>
      <c r="B33" s="12">
        <f t="shared" ref="B33:U33" si="2">B17/B28</f>
        <v>0.4315124212876682</v>
      </c>
      <c r="C33" s="12">
        <f t="shared" si="2"/>
        <v>0.42668862737384111</v>
      </c>
      <c r="D33" s="12">
        <f t="shared" si="2"/>
        <v>0.43735308475313062</v>
      </c>
      <c r="E33" s="12">
        <f t="shared" si="2"/>
        <v>0.40684857421553328</v>
      </c>
      <c r="F33" s="12">
        <f t="shared" si="2"/>
        <v>0.42083041799156706</v>
      </c>
      <c r="G33" s="12">
        <f t="shared" si="2"/>
        <v>0.40841778064125706</v>
      </c>
      <c r="H33" s="12">
        <f t="shared" si="2"/>
        <v>0.41343254948362412</v>
      </c>
      <c r="I33" s="12">
        <f t="shared" si="2"/>
        <v>0.44702237802295869</v>
      </c>
      <c r="J33" s="12">
        <f t="shared" si="2"/>
        <v>0.48455930582257228</v>
      </c>
      <c r="K33" s="12">
        <f t="shared" si="2"/>
        <v>0.41481564067678001</v>
      </c>
      <c r="L33" s="12">
        <f t="shared" si="2"/>
        <v>0.41556667655804819</v>
      </c>
      <c r="M33" s="12">
        <f t="shared" si="2"/>
        <v>0.42006613235251944</v>
      </c>
      <c r="N33" s="12">
        <f t="shared" si="2"/>
        <v>0.40143865651328742</v>
      </c>
      <c r="O33" s="12">
        <f t="shared" si="2"/>
        <v>0.38762579979896583</v>
      </c>
      <c r="P33" s="12">
        <f t="shared" si="2"/>
        <v>0.38039419722017082</v>
      </c>
      <c r="Q33" s="12">
        <f t="shared" si="2"/>
        <v>0.39195529872315638</v>
      </c>
      <c r="R33" s="12">
        <f t="shared" si="2"/>
        <v>0.35908118757283919</v>
      </c>
      <c r="S33" s="12">
        <f t="shared" si="2"/>
        <v>0.36496466150566448</v>
      </c>
      <c r="T33" s="12">
        <f t="shared" si="2"/>
        <v>0.3552153255795707</v>
      </c>
      <c r="U33" s="12">
        <f t="shared" si="2"/>
        <v>0.36767803871202515</v>
      </c>
    </row>
    <row r="34" spans="1:22" s="45" customFormat="1" x14ac:dyDescent="0.25">
      <c r="A34" s="53" t="s">
        <v>72</v>
      </c>
      <c r="B34" s="12">
        <f t="shared" ref="B34:U34" si="3">B18/B28</f>
        <v>6.1126165925774944E-3</v>
      </c>
      <c r="C34" s="12">
        <f t="shared" si="3"/>
        <v>9.4630812292028823E-3</v>
      </c>
      <c r="D34" s="12">
        <f t="shared" si="3"/>
        <v>8.7722875534025583E-3</v>
      </c>
      <c r="E34" s="12">
        <f t="shared" si="3"/>
        <v>6.737504107417169E-3</v>
      </c>
      <c r="F34" s="12">
        <f t="shared" si="3"/>
        <v>7.1347819159798135E-3</v>
      </c>
      <c r="G34" s="12">
        <f t="shared" si="3"/>
        <v>7.9278670123106958E-3</v>
      </c>
      <c r="H34" s="12">
        <f t="shared" si="3"/>
        <v>8.773870655224834E-3</v>
      </c>
      <c r="I34" s="12">
        <f t="shared" si="3"/>
        <v>7.4885163791276509E-3</v>
      </c>
      <c r="J34" s="12">
        <f t="shared" si="3"/>
        <v>8.2779929884552947E-3</v>
      </c>
      <c r="K34" s="12">
        <f t="shared" si="3"/>
        <v>7.869639374517505E-3</v>
      </c>
      <c r="L34" s="12">
        <f t="shared" si="3"/>
        <v>9.2277239005516803E-3</v>
      </c>
      <c r="M34" s="12">
        <f t="shared" si="3"/>
        <v>1.0018199911728779E-2</v>
      </c>
      <c r="N34" s="12">
        <f t="shared" si="3"/>
        <v>8.4944364170698641E-3</v>
      </c>
      <c r="O34" s="12">
        <f t="shared" si="3"/>
        <v>8.4757815343934947E-3</v>
      </c>
      <c r="P34" s="12">
        <f t="shared" si="3"/>
        <v>6.7163986960924278E-3</v>
      </c>
      <c r="Q34" s="12">
        <f t="shared" si="3"/>
        <v>7.5686738819736839E-3</v>
      </c>
      <c r="R34" s="12">
        <f t="shared" si="3"/>
        <v>6.6623513401506762E-3</v>
      </c>
      <c r="S34" s="12">
        <f t="shared" si="3"/>
        <v>6.9249454262833637E-3</v>
      </c>
      <c r="T34" s="12">
        <f t="shared" si="3"/>
        <v>7.3665470613048034E-3</v>
      </c>
      <c r="U34" s="12">
        <f t="shared" si="3"/>
        <v>7.8851760304058747E-3</v>
      </c>
    </row>
    <row r="35" spans="1:22" s="1" customFormat="1" x14ac:dyDescent="0.25">
      <c r="A35" s="30" t="s">
        <v>69</v>
      </c>
      <c r="B35" s="42">
        <f t="shared" ref="B35:U35" si="4">B19/B28</f>
        <v>0.18839736656468895</v>
      </c>
      <c r="C35" s="42">
        <f t="shared" si="4"/>
        <v>0.19198648818609595</v>
      </c>
      <c r="D35" s="42">
        <f t="shared" si="4"/>
        <v>0.20348671688324915</v>
      </c>
      <c r="E35" s="42">
        <f t="shared" si="4"/>
        <v>0.19996202064284788</v>
      </c>
      <c r="F35" s="42">
        <f t="shared" si="4"/>
        <v>0.20608682968644465</v>
      </c>
      <c r="G35" s="42">
        <f t="shared" si="4"/>
        <v>0.1983870110074665</v>
      </c>
      <c r="H35" s="42">
        <f t="shared" si="4"/>
        <v>0.19624261431301143</v>
      </c>
      <c r="I35" s="42">
        <f t="shared" si="4"/>
        <v>0.19972956273038472</v>
      </c>
      <c r="J35" s="42">
        <f t="shared" si="4"/>
        <v>0.22077702022767393</v>
      </c>
      <c r="K35" s="42">
        <f t="shared" si="4"/>
        <v>0.20148704875439638</v>
      </c>
      <c r="L35" s="42">
        <f t="shared" si="4"/>
        <v>0.21365343382451563</v>
      </c>
      <c r="M35" s="42">
        <f t="shared" si="4"/>
        <v>0.23387045195728365</v>
      </c>
      <c r="N35" s="42">
        <f t="shared" si="4"/>
        <v>0.24085816875376564</v>
      </c>
      <c r="O35" s="42">
        <f t="shared" si="4"/>
        <v>0.24652579828340104</v>
      </c>
      <c r="P35" s="42">
        <f t="shared" si="4"/>
        <v>0.25464669375238391</v>
      </c>
      <c r="Q35" s="42">
        <f t="shared" si="4"/>
        <v>0.27858301903341814</v>
      </c>
      <c r="R35" s="42">
        <f t="shared" si="4"/>
        <v>0.26504329551403588</v>
      </c>
      <c r="S35" s="42">
        <f t="shared" si="4"/>
        <v>0.28197583929912912</v>
      </c>
      <c r="T35" s="42">
        <f t="shared" si="4"/>
        <v>0.29335470220750742</v>
      </c>
      <c r="U35" s="42">
        <f t="shared" si="4"/>
        <v>0.31531820202033151</v>
      </c>
    </row>
    <row r="36" spans="1:22" s="1" customFormat="1" x14ac:dyDescent="0.25">
      <c r="A36" s="30" t="s">
        <v>91</v>
      </c>
      <c r="B36" s="42">
        <f>SUM(B37:B41)</f>
        <v>0.27786132620763737</v>
      </c>
      <c r="C36" s="42">
        <f t="shared" ref="C36:U36" si="5">SUM(C37:C41)</f>
        <v>0.26447215260981516</v>
      </c>
      <c r="D36" s="42">
        <f t="shared" si="5"/>
        <v>0.22937328395662085</v>
      </c>
      <c r="E36" s="42">
        <f t="shared" si="5"/>
        <v>0.26871528265729872</v>
      </c>
      <c r="F36" s="42">
        <f t="shared" si="5"/>
        <v>0.24905004364597616</v>
      </c>
      <c r="G36" s="42">
        <f t="shared" si="5"/>
        <v>0.26878267571957792</v>
      </c>
      <c r="H36" s="42">
        <f t="shared" si="5"/>
        <v>0.27158883693858243</v>
      </c>
      <c r="I36" s="42">
        <f t="shared" si="5"/>
        <v>0.23188686701346897</v>
      </c>
      <c r="J36" s="42">
        <f t="shared" si="5"/>
        <v>0.16858548123386316</v>
      </c>
      <c r="K36" s="42">
        <f t="shared" si="5"/>
        <v>0.2565175993964805</v>
      </c>
      <c r="L36" s="42">
        <f t="shared" si="5"/>
        <v>0.24187780137887047</v>
      </c>
      <c r="M36" s="42">
        <f t="shared" si="5"/>
        <v>0.2267513957030341</v>
      </c>
      <c r="N36" s="42">
        <f t="shared" si="5"/>
        <v>0.24717334323599646</v>
      </c>
      <c r="O36" s="42">
        <f t="shared" si="5"/>
        <v>0.26247662759986345</v>
      </c>
      <c r="P36" s="42">
        <f t="shared" si="5"/>
        <v>0.2679309450684827</v>
      </c>
      <c r="Q36" s="42">
        <f t="shared" si="5"/>
        <v>0.22786808802894809</v>
      </c>
      <c r="R36" s="42">
        <f t="shared" si="5"/>
        <v>0.27207413631625149</v>
      </c>
      <c r="S36" s="42">
        <f t="shared" si="5"/>
        <v>0.24605956865799977</v>
      </c>
      <c r="T36" s="42">
        <f t="shared" si="5"/>
        <v>0.24740826457772888</v>
      </c>
      <c r="U36" s="42">
        <f t="shared" si="5"/>
        <v>0.20490613516952769</v>
      </c>
    </row>
    <row r="37" spans="1:22" s="1" customFormat="1" x14ac:dyDescent="0.25">
      <c r="A37" s="55" t="s">
        <v>21</v>
      </c>
      <c r="B37" s="42">
        <f t="shared" ref="B37:U37" si="6">B23/B28</f>
        <v>5.1225556257747301E-2</v>
      </c>
      <c r="C37" s="42">
        <f t="shared" si="6"/>
        <v>5.3529842863958302E-2</v>
      </c>
      <c r="D37" s="42">
        <f t="shared" si="6"/>
        <v>4.1018720393067969E-2</v>
      </c>
      <c r="E37" s="42">
        <f t="shared" si="6"/>
        <v>3.8626952677523516E-2</v>
      </c>
      <c r="F37" s="42">
        <f t="shared" si="6"/>
        <v>4.122172829089539E-2</v>
      </c>
      <c r="G37" s="42">
        <f t="shared" si="6"/>
        <v>4.3010554713852463E-2</v>
      </c>
      <c r="H37" s="42">
        <f t="shared" si="6"/>
        <v>4.2918394620654263E-2</v>
      </c>
      <c r="I37" s="42">
        <f t="shared" si="6"/>
        <v>4.7128079850691514E-2</v>
      </c>
      <c r="J37" s="42">
        <f t="shared" si="6"/>
        <v>4.4469600985986492E-2</v>
      </c>
      <c r="K37" s="42">
        <f t="shared" si="6"/>
        <v>3.3319918034404046E-2</v>
      </c>
      <c r="L37" s="42">
        <f t="shared" si="6"/>
        <v>3.2395791106156355E-2</v>
      </c>
      <c r="M37" s="42">
        <f t="shared" si="6"/>
        <v>3.6781187874813236E-2</v>
      </c>
      <c r="N37" s="42">
        <f t="shared" si="6"/>
        <v>3.6079162849028928E-2</v>
      </c>
      <c r="O37" s="42">
        <f t="shared" si="6"/>
        <v>3.2351285783823874E-2</v>
      </c>
      <c r="P37" s="42">
        <f t="shared" si="6"/>
        <v>3.7349334701266633E-2</v>
      </c>
      <c r="Q37" s="42">
        <f t="shared" si="6"/>
        <v>3.9454575742227459E-2</v>
      </c>
      <c r="R37" s="42">
        <f t="shared" si="6"/>
        <v>3.4569312378041783E-2</v>
      </c>
      <c r="S37" s="42">
        <f t="shared" si="6"/>
        <v>3.4728053674477136E-2</v>
      </c>
      <c r="T37" s="42">
        <f t="shared" si="6"/>
        <v>3.7005239305237594E-2</v>
      </c>
      <c r="U37" s="42">
        <f t="shared" si="6"/>
        <v>3.5334728372587818E-2</v>
      </c>
    </row>
    <row r="38" spans="1:22" s="1" customFormat="1" x14ac:dyDescent="0.25">
      <c r="A38" s="34" t="s">
        <v>73</v>
      </c>
      <c r="B38" s="42">
        <f t="shared" ref="B38:U38" si="7">B24/B28</f>
        <v>6.0037016346188188E-2</v>
      </c>
      <c r="C38" s="42">
        <f t="shared" si="7"/>
        <v>6.0494424884964849E-2</v>
      </c>
      <c r="D38" s="42">
        <f t="shared" si="7"/>
        <v>6.5089316644536488E-2</v>
      </c>
      <c r="E38" s="42">
        <f t="shared" si="7"/>
        <v>6.1216066293019622E-2</v>
      </c>
      <c r="F38" s="42">
        <f t="shared" si="7"/>
        <v>6.2075035174841975E-2</v>
      </c>
      <c r="G38" s="42">
        <f t="shared" si="7"/>
        <v>6.008821015532604E-2</v>
      </c>
      <c r="H38" s="42">
        <f t="shared" si="7"/>
        <v>5.8700808356979016E-2</v>
      </c>
      <c r="I38" s="42">
        <f t="shared" si="7"/>
        <v>6.0852892330509278E-2</v>
      </c>
      <c r="J38" s="42">
        <f t="shared" si="7"/>
        <v>6.4312272503359136E-2</v>
      </c>
      <c r="K38" s="42">
        <f t="shared" si="7"/>
        <v>5.875225225785155E-2</v>
      </c>
      <c r="L38" s="42">
        <f t="shared" si="7"/>
        <v>5.5117291989297545E-2</v>
      </c>
      <c r="M38" s="42">
        <f t="shared" si="7"/>
        <v>6.0986296387757863E-2</v>
      </c>
      <c r="N38" s="42">
        <f t="shared" si="7"/>
        <v>5.5928401602861701E-2</v>
      </c>
      <c r="O38" s="42">
        <f t="shared" si="7"/>
        <v>5.5789206724013399E-2</v>
      </c>
      <c r="P38" s="42">
        <f t="shared" si="7"/>
        <v>5.9786770676121002E-2</v>
      </c>
      <c r="Q38" s="42">
        <f t="shared" si="7"/>
        <v>6.583517849544121E-2</v>
      </c>
      <c r="R38" s="42">
        <f t="shared" si="7"/>
        <v>6.3407717852606849E-2</v>
      </c>
      <c r="S38" s="42">
        <f t="shared" si="7"/>
        <v>6.4736694927628818E-2</v>
      </c>
      <c r="T38" s="42">
        <f t="shared" si="7"/>
        <v>6.2244909651212744E-2</v>
      </c>
      <c r="U38" s="42">
        <f t="shared" si="7"/>
        <v>6.6867490998905654E-2</v>
      </c>
    </row>
    <row r="39" spans="1:22" s="1" customFormat="1" x14ac:dyDescent="0.25">
      <c r="A39" s="55" t="s">
        <v>23</v>
      </c>
      <c r="B39" s="42">
        <f t="shared" ref="B39:U39" si="8">B26/B28</f>
        <v>8.9541184637718721E-2</v>
      </c>
      <c r="C39" s="42">
        <f t="shared" si="8"/>
        <v>8.9849328816894905E-2</v>
      </c>
      <c r="D39" s="42">
        <f t="shared" si="8"/>
        <v>9.2674030261551174E-2</v>
      </c>
      <c r="E39" s="42">
        <f t="shared" si="8"/>
        <v>8.1850498336839841E-2</v>
      </c>
      <c r="F39" s="42">
        <f t="shared" si="8"/>
        <v>7.9671432193900341E-2</v>
      </c>
      <c r="G39" s="42">
        <f t="shared" si="8"/>
        <v>8.7357619443683476E-2</v>
      </c>
      <c r="H39" s="42">
        <f t="shared" si="8"/>
        <v>8.3427954370526941E-2</v>
      </c>
      <c r="I39" s="42">
        <f t="shared" si="8"/>
        <v>8.3468986495269307E-2</v>
      </c>
      <c r="J39" s="42">
        <f t="shared" si="8"/>
        <v>9.2457356659146533E-2</v>
      </c>
      <c r="K39" s="42">
        <f t="shared" si="8"/>
        <v>7.9737776643527922E-2</v>
      </c>
      <c r="L39" s="42">
        <f t="shared" si="8"/>
        <v>7.9633095105210924E-2</v>
      </c>
      <c r="M39" s="42">
        <f t="shared" si="8"/>
        <v>8.2761313144823434E-2</v>
      </c>
      <c r="N39" s="42">
        <f t="shared" si="8"/>
        <v>8.2036996509263077E-2</v>
      </c>
      <c r="O39" s="42">
        <f t="shared" si="8"/>
        <v>8.0907848648902825E-2</v>
      </c>
      <c r="P39" s="42">
        <f t="shared" si="8"/>
        <v>7.9909797442413069E-2</v>
      </c>
      <c r="Q39" s="42">
        <f t="shared" si="8"/>
        <v>8.5183991957520605E-2</v>
      </c>
      <c r="R39" s="42">
        <f t="shared" si="8"/>
        <v>7.7300247456333612E-2</v>
      </c>
      <c r="S39" s="42">
        <f t="shared" si="8"/>
        <v>7.9246916140340976E-2</v>
      </c>
      <c r="T39" s="42">
        <f t="shared" si="8"/>
        <v>7.5874206374792294E-2</v>
      </c>
      <c r="U39" s="42">
        <f t="shared" si="8"/>
        <v>7.5891995161216752E-2</v>
      </c>
    </row>
    <row r="40" spans="1:22" s="1" customFormat="1" x14ac:dyDescent="0.25">
      <c r="A40" s="55" t="s">
        <v>24</v>
      </c>
      <c r="B40" s="42">
        <f t="shared" ref="B40:U40" si="9">B25/B28</f>
        <v>4.5473616924594583E-2</v>
      </c>
      <c r="C40" s="42">
        <f t="shared" si="9"/>
        <v>2.4297231131254142E-2</v>
      </c>
      <c r="D40" s="42">
        <f t="shared" si="9"/>
        <v>-6.3774457217497561E-3</v>
      </c>
      <c r="E40" s="42">
        <f t="shared" si="9"/>
        <v>5.3627623357803016E-2</v>
      </c>
      <c r="F40" s="42">
        <f t="shared" si="9"/>
        <v>3.0903370726004253E-2</v>
      </c>
      <c r="G40" s="42">
        <f t="shared" si="9"/>
        <v>4.8267296401452546E-2</v>
      </c>
      <c r="H40" s="42">
        <f t="shared" si="9"/>
        <v>5.39842311035547E-2</v>
      </c>
      <c r="I40" s="42">
        <f t="shared" si="9"/>
        <v>9.922489050847496E-3</v>
      </c>
      <c r="J40" s="42">
        <f t="shared" si="9"/>
        <v>-6.7822031737877861E-2</v>
      </c>
      <c r="K40" s="42">
        <f t="shared" si="9"/>
        <v>5.7073188471690836E-2</v>
      </c>
      <c r="L40" s="42">
        <f t="shared" si="9"/>
        <v>4.5739680666927414E-2</v>
      </c>
      <c r="M40" s="42">
        <f t="shared" si="9"/>
        <v>1.5810713304056798E-2</v>
      </c>
      <c r="N40" s="42">
        <f t="shared" si="9"/>
        <v>4.68344973887403E-2</v>
      </c>
      <c r="O40" s="42">
        <f t="shared" si="9"/>
        <v>6.6562134957066005E-2</v>
      </c>
      <c r="P40" s="42">
        <f t="shared" si="9"/>
        <v>6.5636683423943423E-2</v>
      </c>
      <c r="Q40" s="42">
        <f t="shared" si="9"/>
        <v>9.7798147912475462E-3</v>
      </c>
      <c r="R40" s="42">
        <f t="shared" si="9"/>
        <v>7.4172997643858526E-2</v>
      </c>
      <c r="S40" s="42">
        <f t="shared" si="9"/>
        <v>3.7282074521379154E-2</v>
      </c>
      <c r="T40" s="42">
        <f t="shared" si="9"/>
        <v>4.5446671260299748E-2</v>
      </c>
      <c r="U40" s="42">
        <f t="shared" si="9"/>
        <v>7.5765886226268034E-4</v>
      </c>
    </row>
    <row r="41" spans="1:22" s="1" customFormat="1" x14ac:dyDescent="0.25">
      <c r="A41" s="55" t="s">
        <v>25</v>
      </c>
      <c r="B41" s="42">
        <f t="shared" ref="B41:U41" si="10">B27/B28</f>
        <v>3.1583952041388565E-2</v>
      </c>
      <c r="C41" s="42">
        <f t="shared" si="10"/>
        <v>3.6301324912742988E-2</v>
      </c>
      <c r="D41" s="42">
        <f t="shared" si="10"/>
        <v>3.6968662379214957E-2</v>
      </c>
      <c r="E41" s="42">
        <f t="shared" si="10"/>
        <v>3.3394141992112721E-2</v>
      </c>
      <c r="F41" s="42">
        <f t="shared" si="10"/>
        <v>3.5178477260334226E-2</v>
      </c>
      <c r="G41" s="42">
        <f t="shared" si="10"/>
        <v>3.0058995005263375E-2</v>
      </c>
      <c r="H41" s="42">
        <f t="shared" si="10"/>
        <v>3.2557448486867549E-2</v>
      </c>
      <c r="I41" s="42">
        <f t="shared" si="10"/>
        <v>3.0514419286151385E-2</v>
      </c>
      <c r="J41" s="42">
        <f t="shared" si="10"/>
        <v>3.5168282823248888E-2</v>
      </c>
      <c r="K41" s="42">
        <f t="shared" si="10"/>
        <v>2.7634463989006149E-2</v>
      </c>
      <c r="L41" s="42">
        <f t="shared" si="10"/>
        <v>2.8991942511278224E-2</v>
      </c>
      <c r="M41" s="42">
        <f t="shared" si="10"/>
        <v>3.0411884991582764E-2</v>
      </c>
      <c r="N41" s="42">
        <f t="shared" si="10"/>
        <v>2.629428488610247E-2</v>
      </c>
      <c r="O41" s="42">
        <f t="shared" si="10"/>
        <v>2.6866151486057348E-2</v>
      </c>
      <c r="P41" s="42">
        <f t="shared" si="10"/>
        <v>2.5248358824738561E-2</v>
      </c>
      <c r="Q41" s="42">
        <f t="shared" si="10"/>
        <v>2.7614527042511279E-2</v>
      </c>
      <c r="R41" s="42">
        <f t="shared" si="10"/>
        <v>2.2623860985410679E-2</v>
      </c>
      <c r="S41" s="42">
        <f t="shared" si="10"/>
        <v>3.0065829394173689E-2</v>
      </c>
      <c r="T41" s="42">
        <f t="shared" si="10"/>
        <v>2.6837237986186476E-2</v>
      </c>
      <c r="U41" s="42">
        <f t="shared" si="10"/>
        <v>2.605426177455477E-2</v>
      </c>
    </row>
    <row r="42" spans="1:22" s="43" customFormat="1" x14ac:dyDescent="0.25">
      <c r="A42" s="4" t="s">
        <v>28</v>
      </c>
      <c r="B42" s="7">
        <f>B31+B35+B36</f>
        <v>1</v>
      </c>
      <c r="C42" s="7">
        <f t="shared" ref="C42:U42" si="11">C31+C35+C36</f>
        <v>1</v>
      </c>
      <c r="D42" s="7">
        <f t="shared" si="11"/>
        <v>1</v>
      </c>
      <c r="E42" s="7">
        <f t="shared" si="11"/>
        <v>0.99999999999999989</v>
      </c>
      <c r="F42" s="7">
        <f t="shared" si="11"/>
        <v>1</v>
      </c>
      <c r="G42" s="7">
        <f t="shared" si="11"/>
        <v>1</v>
      </c>
      <c r="H42" s="7">
        <f t="shared" si="11"/>
        <v>0.99999999999999978</v>
      </c>
      <c r="I42" s="7">
        <f t="shared" si="11"/>
        <v>0.99999999999999989</v>
      </c>
      <c r="J42" s="7">
        <f t="shared" si="11"/>
        <v>1</v>
      </c>
      <c r="K42" s="7">
        <f t="shared" si="11"/>
        <v>1</v>
      </c>
      <c r="L42" s="7">
        <f t="shared" si="11"/>
        <v>1</v>
      </c>
      <c r="M42" s="7">
        <f t="shared" si="11"/>
        <v>1</v>
      </c>
      <c r="N42" s="7">
        <f t="shared" si="11"/>
        <v>0.99999999999999989</v>
      </c>
      <c r="O42" s="7">
        <f t="shared" si="11"/>
        <v>1</v>
      </c>
      <c r="P42" s="7">
        <f t="shared" si="11"/>
        <v>0.99999999999999989</v>
      </c>
      <c r="Q42" s="7">
        <f t="shared" si="11"/>
        <v>1</v>
      </c>
      <c r="R42" s="7">
        <f t="shared" si="11"/>
        <v>1.0000000000000002</v>
      </c>
      <c r="S42" s="7">
        <f t="shared" si="11"/>
        <v>1</v>
      </c>
      <c r="T42" s="7">
        <f t="shared" si="11"/>
        <v>1</v>
      </c>
      <c r="U42" s="7">
        <f t="shared" si="11"/>
        <v>1</v>
      </c>
    </row>
    <row r="43" spans="1:22" s="3" customFormat="1" x14ac:dyDescent="0.25">
      <c r="A43" s="21"/>
      <c r="B43" s="22"/>
      <c r="C43" s="22"/>
      <c r="D43" s="22"/>
      <c r="E43" s="22"/>
      <c r="F43" s="22"/>
      <c r="G43" s="22"/>
      <c r="H43" s="22"/>
      <c r="I43" s="22"/>
      <c r="J43" s="22"/>
      <c r="K43" s="22"/>
      <c r="L43" s="22"/>
      <c r="M43" s="22"/>
      <c r="N43" s="22"/>
      <c r="O43" s="22"/>
      <c r="P43" s="22"/>
      <c r="Q43" s="22"/>
      <c r="R43" s="22"/>
      <c r="S43" s="22"/>
      <c r="T43" s="22"/>
      <c r="U43" s="22"/>
    </row>
    <row r="44" spans="1:22" x14ac:dyDescent="0.25">
      <c r="A44" s="68" t="s">
        <v>39</v>
      </c>
    </row>
    <row r="45" spans="1:22" x14ac:dyDescent="0.25">
      <c r="A45" s="69"/>
      <c r="B45" s="27" t="s">
        <v>0</v>
      </c>
      <c r="C45" s="27" t="s">
        <v>1</v>
      </c>
      <c r="D45" s="27" t="s">
        <v>2</v>
      </c>
      <c r="E45" s="27" t="s">
        <v>3</v>
      </c>
      <c r="F45" s="27" t="s">
        <v>4</v>
      </c>
      <c r="G45" s="27" t="s">
        <v>5</v>
      </c>
      <c r="H45" s="27" t="s">
        <v>6</v>
      </c>
      <c r="I45" s="27" t="s">
        <v>7</v>
      </c>
      <c r="J45" s="27" t="s">
        <v>8</v>
      </c>
      <c r="K45" s="27" t="s">
        <v>9</v>
      </c>
      <c r="L45" s="27" t="s">
        <v>10</v>
      </c>
      <c r="M45" s="27" t="s">
        <v>11</v>
      </c>
      <c r="N45" s="27" t="s">
        <v>12</v>
      </c>
      <c r="O45" s="27" t="s">
        <v>13</v>
      </c>
      <c r="P45" s="27" t="s">
        <v>14</v>
      </c>
      <c r="Q45" s="27" t="s">
        <v>15</v>
      </c>
      <c r="R45" s="27" t="s">
        <v>16</v>
      </c>
      <c r="S45" s="27" t="s">
        <v>17</v>
      </c>
      <c r="T45" s="27" t="s">
        <v>18</v>
      </c>
      <c r="U45" s="27" t="s">
        <v>19</v>
      </c>
    </row>
    <row r="46" spans="1:22" s="1" customFormat="1" ht="26.25" x14ac:dyDescent="0.25">
      <c r="A46" s="14" t="s">
        <v>29</v>
      </c>
      <c r="B46" s="41">
        <f>'2.5 current-nominal'!B45/CPI!$C$12</f>
        <v>12356513.794549266</v>
      </c>
      <c r="C46" s="41">
        <f>'2.5 current-nominal'!C45/CPI!$D$12</f>
        <v>13011868.139059305</v>
      </c>
      <c r="D46" s="41">
        <f>'2.5 current-nominal'!D45/CPI!$E$12</f>
        <v>13992835.999999998</v>
      </c>
      <c r="E46" s="41">
        <f>'2.5 current-nominal'!E45/CPI!$F$12</f>
        <v>14815343.891050585</v>
      </c>
      <c r="F46" s="41">
        <f>'2.5 current-nominal'!F45/CPI!$G$12</f>
        <v>15743557.440305633</v>
      </c>
      <c r="G46" s="41">
        <f>'2.5 current-nominal'!G45/CPI!$H$12</f>
        <v>16371997.757009346</v>
      </c>
      <c r="H46" s="41">
        <f>'2.5 current-nominal'!H45/CPI!$I$12</f>
        <v>17124790.907424383</v>
      </c>
      <c r="I46" s="41">
        <f>'2.5 current-nominal'!I45/CPI!$J$12</f>
        <v>17917435.264573991</v>
      </c>
      <c r="J46" s="41">
        <f>'2.5 current-nominal'!J45/CPI!$K$12</f>
        <v>18676764.382120948</v>
      </c>
      <c r="K46" s="41">
        <f>'2.5 current-nominal'!K45/CPI!$L$12</f>
        <v>19830138.601398602</v>
      </c>
      <c r="L46" s="41">
        <f>'2.5 current-nominal'!L45/CPI!$M$12</f>
        <v>19943440.412017167</v>
      </c>
      <c r="M46" s="41">
        <f>'2.5 current-nominal'!M45/CPI!$N$12</f>
        <v>20665421.184320264</v>
      </c>
      <c r="N46" s="41">
        <f>'2.5 current-nominal'!N45/CPI!$O$12</f>
        <v>21263168.644207064</v>
      </c>
      <c r="O46" s="41">
        <f>'2.5 current-nominal'!O45/CPI!$P$12</f>
        <v>21998737.589576546</v>
      </c>
      <c r="P46" s="41">
        <f>'2.5 current-nominal'!P45/CPI!$Q$12</f>
        <v>21897419.744408943</v>
      </c>
      <c r="Q46" s="41">
        <f>'2.5 current-nominal'!Q45/CPI!$R$12</f>
        <v>22137245.308056872</v>
      </c>
      <c r="R46" s="41">
        <f>'2.5 current-nominal'!R45/CPI!$S$12</f>
        <v>22551916.13707165</v>
      </c>
      <c r="S46" s="41">
        <f>'2.5 current-nominal'!S45/CPI!$T$12</f>
        <v>22955955.214723926</v>
      </c>
      <c r="T46" s="41">
        <f>'2.5 current-nominal'!T45/CPI!$U$12</f>
        <v>23299835.022488754</v>
      </c>
      <c r="U46" s="41">
        <f>'2.5 current-nominal'!U45/CPI!$V$12</f>
        <v>24095181</v>
      </c>
      <c r="V46" s="52"/>
    </row>
    <row r="47" spans="1:22" s="45" customFormat="1" ht="26.25" x14ac:dyDescent="0.25">
      <c r="A47" s="35" t="s">
        <v>51</v>
      </c>
      <c r="B47" s="9">
        <f>'2.5 current-nominal'!B46/CPI!$C$12</f>
        <v>4561814.9266247377</v>
      </c>
      <c r="C47" s="9">
        <f>'2.5 current-nominal'!C46/CPI!$D$12</f>
        <v>4800574.7239263803</v>
      </c>
      <c r="D47" s="9">
        <f>'2.5 current-nominal'!D46/CPI!$E$12</f>
        <v>5078381.4399999995</v>
      </c>
      <c r="E47" s="9">
        <f>'2.5 current-nominal'!E46/CPI!$F$12</f>
        <v>5228383.7354085604</v>
      </c>
      <c r="F47" s="9">
        <f>'2.5 current-nominal'!F46/CPI!$G$12</f>
        <v>5492533.4097421197</v>
      </c>
      <c r="G47" s="9">
        <f>'2.5 current-nominal'!G46/CPI!$H$12</f>
        <v>5623099.2149532707</v>
      </c>
      <c r="H47" s="9">
        <f>'2.5 current-nominal'!H46/CPI!$I$12</f>
        <v>5951159.3033913849</v>
      </c>
      <c r="I47" s="9">
        <f>'2.5 current-nominal'!I46/CPI!$J$12</f>
        <v>6271671.103139014</v>
      </c>
      <c r="J47" s="9">
        <f>'2.5 current-nominal'!J46/CPI!$K$12</f>
        <v>6513906.5381244533</v>
      </c>
      <c r="K47" s="9">
        <f>'2.5 current-nominal'!K46/CPI!$L$12</f>
        <v>6872972.7972027967</v>
      </c>
      <c r="L47" s="9">
        <f>'2.5 current-nominal'!L46/CPI!$M$12</f>
        <v>6861020.2231759662</v>
      </c>
      <c r="M47" s="9">
        <f>'2.5 current-nominal'!M46/CPI!$N$12</f>
        <v>7112849.90825688</v>
      </c>
      <c r="N47" s="9">
        <f>'2.5 current-nominal'!N46/CPI!$O$12</f>
        <v>7330563.1552999178</v>
      </c>
      <c r="O47" s="9">
        <f>'2.5 current-nominal'!O46/CPI!$P$12</f>
        <v>7541394.9185667755</v>
      </c>
      <c r="P47" s="9">
        <f>'2.5 current-nominal'!P46/CPI!$Q$12</f>
        <v>7516375.6549520763</v>
      </c>
      <c r="Q47" s="9">
        <f>'2.5 current-nominal'!Q46/CPI!$R$12</f>
        <v>7568614.8499210114</v>
      </c>
      <c r="R47" s="9">
        <f>'2.5 current-nominal'!R46/CPI!$S$12</f>
        <v>7823355.5140186911</v>
      </c>
      <c r="S47" s="9">
        <f>'2.5 current-nominal'!S46/CPI!$T$12</f>
        <v>7906667.6687116558</v>
      </c>
      <c r="T47" s="9">
        <f>'2.5 current-nominal'!T46/CPI!$U$12</f>
        <v>8037292.1139430283</v>
      </c>
      <c r="U47" s="9">
        <f>'2.5 current-nominal'!U46/CPI!$V$12</f>
        <v>8211801</v>
      </c>
      <c r="V47" s="52"/>
    </row>
    <row r="48" spans="1:22" s="45" customFormat="1" ht="26.25" x14ac:dyDescent="0.25">
      <c r="A48" s="35" t="s">
        <v>40</v>
      </c>
      <c r="B48" s="9">
        <f>'2.5 current-nominal'!B47/CPI!$C$12</f>
        <v>1420686.7924528301</v>
      </c>
      <c r="C48" s="9">
        <f>'2.5 current-nominal'!C47/CPI!$D$12</f>
        <v>1437397.627811861</v>
      </c>
      <c r="D48" s="9">
        <f>'2.5 current-nominal'!D47/CPI!$E$12</f>
        <v>1629390.16</v>
      </c>
      <c r="E48" s="9">
        <f>'2.5 current-nominal'!E47/CPI!$F$12</f>
        <v>1800658.5214007783</v>
      </c>
      <c r="F48" s="9">
        <f>'2.5 current-nominal'!F47/CPI!$G$12</f>
        <v>2000849.6657115568</v>
      </c>
      <c r="G48" s="9">
        <f>'2.5 current-nominal'!G47/CPI!$H$12</f>
        <v>2147231.5514018694</v>
      </c>
      <c r="H48" s="9">
        <f>'2.5 current-nominal'!H47/CPI!$I$12</f>
        <v>2159994.1338221817</v>
      </c>
      <c r="I48" s="9">
        <f>'2.5 current-nominal'!I47/CPI!$J$12</f>
        <v>2232580.8789237668</v>
      </c>
      <c r="J48" s="9">
        <f>'2.5 current-nominal'!J47/CPI!$K$12</f>
        <v>2259231.7616126207</v>
      </c>
      <c r="K48" s="9">
        <f>'2.5 current-nominal'!K47/CPI!$L$12</f>
        <v>2384481.8181818184</v>
      </c>
      <c r="L48" s="9">
        <f>'2.5 current-nominal'!L47/CPI!$M$12</f>
        <v>2460235.3304721033</v>
      </c>
      <c r="M48" s="9">
        <f>'2.5 current-nominal'!M47/CPI!$N$12</f>
        <v>2414103.2193494574</v>
      </c>
      <c r="N48" s="9">
        <f>'2.5 current-nominal'!N47/CPI!$O$12</f>
        <v>2449935.5135579291</v>
      </c>
      <c r="O48" s="9">
        <f>'2.5 current-nominal'!O47/CPI!$P$12</f>
        <v>2407449.1856677523</v>
      </c>
      <c r="P48" s="9">
        <f>'2.5 current-nominal'!P47/CPI!$Q$12</f>
        <v>2441163.0670926515</v>
      </c>
      <c r="Q48" s="9">
        <f>'2.5 current-nominal'!Q47/CPI!$R$12</f>
        <v>2518115.1974723539</v>
      </c>
      <c r="R48" s="9">
        <f>'2.5 current-nominal'!R47/CPI!$S$12</f>
        <v>2526317.5700934576</v>
      </c>
      <c r="S48" s="9">
        <f>'2.5 current-nominal'!S47/CPI!$T$12</f>
        <v>2513729.5092024538</v>
      </c>
      <c r="T48" s="9">
        <f>'2.5 current-nominal'!T47/CPI!$U$12</f>
        <v>2512385.9070464764</v>
      </c>
      <c r="U48" s="9">
        <f>'2.5 current-nominal'!U47/CPI!$V$12</f>
        <v>2696570</v>
      </c>
      <c r="V48" s="52"/>
    </row>
    <row r="49" spans="1:22" s="45" customFormat="1" x14ac:dyDescent="0.25">
      <c r="A49" s="35" t="s">
        <v>75</v>
      </c>
      <c r="B49" s="9">
        <f>'2.5 current-nominal'!B48/CPI!$C$12</f>
        <v>4795121.9287211737</v>
      </c>
      <c r="C49" s="9">
        <f>'2.5 current-nominal'!C48/CPI!$D$12</f>
        <v>5116745.5214723926</v>
      </c>
      <c r="D49" s="9">
        <f>'2.5 current-nominal'!D48/CPI!$E$12</f>
        <v>5402604.0800000001</v>
      </c>
      <c r="E49" s="9">
        <f>'2.5 current-nominal'!E48/CPI!$F$12</f>
        <v>5706340.3891050583</v>
      </c>
      <c r="F49" s="9">
        <f>'2.5 current-nominal'!F48/CPI!$G$12</f>
        <v>5950541.6618911168</v>
      </c>
      <c r="G49" s="9">
        <f>'2.5 current-nominal'!G48/CPI!$H$12</f>
        <v>6180611.5140186921</v>
      </c>
      <c r="H49" s="9">
        <f>'2.5 current-nominal'!H48/CPI!$I$12</f>
        <v>6440505.0045829518</v>
      </c>
      <c r="I49" s="9">
        <f>'2.5 current-nominal'!I48/CPI!$J$12</f>
        <v>6699516.1255605379</v>
      </c>
      <c r="J49" s="9">
        <f>'2.5 current-nominal'!J48/CPI!$K$12</f>
        <v>7097536.0560911493</v>
      </c>
      <c r="K49" s="9">
        <f>'2.5 current-nominal'!K48/CPI!$L$12</f>
        <v>7512806.4335664334</v>
      </c>
      <c r="L49" s="9">
        <f>'2.5 current-nominal'!L48/CPI!$M$12</f>
        <v>7453061.4935622318</v>
      </c>
      <c r="M49" s="9">
        <f>'2.5 current-nominal'!M48/CPI!$N$12</f>
        <v>7635816.9808173468</v>
      </c>
      <c r="N49" s="9">
        <f>'2.5 current-nominal'!N48/CPI!$O$12</f>
        <v>7921773.147082991</v>
      </c>
      <c r="O49" s="9">
        <f>'2.5 current-nominal'!O48/CPI!$P$12</f>
        <v>8204078.1758957654</v>
      </c>
      <c r="P49" s="9">
        <f>'2.5 current-nominal'!P48/CPI!$Q$12</f>
        <v>8281232.2683706069</v>
      </c>
      <c r="Q49" s="9">
        <f>'2.5 current-nominal'!Q48/CPI!$R$12</f>
        <v>8284178.9573459728</v>
      </c>
      <c r="R49" s="9">
        <f>'2.5 current-nominal'!R48/CPI!$S$12</f>
        <v>8408530.4672897197</v>
      </c>
      <c r="S49" s="9">
        <f>'2.5 current-nominal'!S48/CPI!$T$12</f>
        <v>8678824.35582822</v>
      </c>
      <c r="T49" s="9">
        <f>'2.5 current-nominal'!T48/CPI!$U$12</f>
        <v>8846029.2653673161</v>
      </c>
      <c r="U49" s="9">
        <f>'2.5 current-nominal'!U48/CPI!$V$12</f>
        <v>9118427</v>
      </c>
      <c r="V49" s="52"/>
    </row>
    <row r="50" spans="1:22" s="45" customFormat="1" x14ac:dyDescent="0.25">
      <c r="A50" s="35" t="s">
        <v>76</v>
      </c>
      <c r="B50" s="9">
        <f>'2.5 current-nominal'!B49/CPI!$C$12</f>
        <v>1578890.1467505239</v>
      </c>
      <c r="C50" s="9">
        <f>'2.5 current-nominal'!C49/CPI!$D$12</f>
        <v>1657150.2658486709</v>
      </c>
      <c r="D50" s="9">
        <f>'2.5 current-nominal'!D49/CPI!$E$12</f>
        <v>1882460.3199999998</v>
      </c>
      <c r="E50" s="9">
        <f>'2.5 current-nominal'!E49/CPI!$F$12</f>
        <v>2079961.2451361867</v>
      </c>
      <c r="F50" s="9">
        <f>'2.5 current-nominal'!F49/CPI!$G$12</f>
        <v>2299632.7029608404</v>
      </c>
      <c r="G50" s="9">
        <f>'2.5 current-nominal'!G49/CPI!$H$12</f>
        <v>2421055.4766355143</v>
      </c>
      <c r="H50" s="9">
        <f>'2.5 current-nominal'!H49/CPI!$I$12</f>
        <v>2573132.4656278645</v>
      </c>
      <c r="I50" s="9">
        <f>'2.5 current-nominal'!I49/CPI!$J$12</f>
        <v>2713667.1569506726</v>
      </c>
      <c r="J50" s="9">
        <f>'2.5 current-nominal'!J49/CPI!$K$12</f>
        <v>2806090.0262927259</v>
      </c>
      <c r="K50" s="9">
        <f>'2.5 current-nominal'!K49/CPI!$L$12</f>
        <v>3059877.5524475523</v>
      </c>
      <c r="L50" s="9">
        <f>'2.5 current-nominal'!L49/CPI!$M$12</f>
        <v>3169123.3648068672</v>
      </c>
      <c r="M50" s="9">
        <f>'2.5 current-nominal'!M49/CPI!$N$12</f>
        <v>3502651.0758965802</v>
      </c>
      <c r="N50" s="9">
        <f>'2.5 current-nominal'!N49/CPI!$O$12</f>
        <v>3560896.8282662281</v>
      </c>
      <c r="O50" s="9">
        <f>'2.5 current-nominal'!O49/CPI!$P$12</f>
        <v>3845815.3094462538</v>
      </c>
      <c r="P50" s="9">
        <f>'2.5 current-nominal'!P49/CPI!$Q$12</f>
        <v>3658648.7539936099</v>
      </c>
      <c r="Q50" s="9">
        <f>'2.5 current-nominal'!Q49/CPI!$R$12</f>
        <v>3766336.3033175357</v>
      </c>
      <c r="R50" s="9">
        <f>'2.5 current-nominal'!R49/CPI!$S$12</f>
        <v>3793712.5856697815</v>
      </c>
      <c r="S50" s="9">
        <f>'2.5 current-nominal'!S49/CPI!$T$12</f>
        <v>3856733.6809815951</v>
      </c>
      <c r="T50" s="9">
        <f>'2.5 current-nominal'!T49/CPI!$U$12</f>
        <v>3904127.736131934</v>
      </c>
      <c r="U50" s="9">
        <f>'2.5 current-nominal'!U49/CPI!$V$12</f>
        <v>4068383</v>
      </c>
      <c r="V50" s="52"/>
    </row>
    <row r="51" spans="1:22" s="1" customFormat="1" x14ac:dyDescent="0.25">
      <c r="A51" s="14" t="s">
        <v>74</v>
      </c>
      <c r="B51" s="41">
        <f>'2.5 current-nominal'!B50/CPI!$C$12</f>
        <v>539761.76100628928</v>
      </c>
      <c r="C51" s="41">
        <f>'2.5 current-nominal'!C50/CPI!$D$12</f>
        <v>575456.60531697341</v>
      </c>
      <c r="D51" s="41">
        <f>'2.5 current-nominal'!D50/CPI!$E$12</f>
        <v>613211.76</v>
      </c>
      <c r="E51" s="41">
        <f>'2.5 current-nominal'!E50/CPI!$F$12</f>
        <v>620657.4319066148</v>
      </c>
      <c r="F51" s="41">
        <f>'2.5 current-nominal'!F50/CPI!$G$12</f>
        <v>682243.28557784145</v>
      </c>
      <c r="G51" s="41">
        <f>'2.5 current-nominal'!G50/CPI!$H$12</f>
        <v>712465.86915887857</v>
      </c>
      <c r="H51" s="41">
        <f>'2.5 current-nominal'!H50/CPI!$I$12</f>
        <v>733679.48670944094</v>
      </c>
      <c r="I51" s="41">
        <f>'2.5 current-nominal'!I50/CPI!$J$12</f>
        <v>774524.26905829599</v>
      </c>
      <c r="J51" s="41">
        <f>'2.5 current-nominal'!J50/CPI!$K$12</f>
        <v>810600.52585451363</v>
      </c>
      <c r="K51" s="41">
        <f>'2.5 current-nominal'!K50/CPI!$L$12</f>
        <v>763173.98601398605</v>
      </c>
      <c r="L51" s="41">
        <f>'2.5 current-nominal'!L50/CPI!$M$12</f>
        <v>757549.18454935623</v>
      </c>
      <c r="M51" s="41">
        <f>'2.5 current-nominal'!M50/CPI!$N$12</f>
        <v>761552.36030025012</v>
      </c>
      <c r="N51" s="41">
        <f>'2.5 current-nominal'!N50/CPI!$O$12</f>
        <v>755659.35907970415</v>
      </c>
      <c r="O51" s="41">
        <f>'2.5 current-nominal'!O50/CPI!$P$12</f>
        <v>759306.38436482078</v>
      </c>
      <c r="P51" s="41">
        <f>'2.5 current-nominal'!P50/CPI!$Q$12</f>
        <v>754790.22364217252</v>
      </c>
      <c r="Q51" s="41">
        <f>'2.5 current-nominal'!Q50/CPI!$R$12</f>
        <v>751510.64770932076</v>
      </c>
      <c r="R51" s="41">
        <f>'2.5 current-nominal'!R50/CPI!$S$12</f>
        <v>763352.95950155752</v>
      </c>
      <c r="S51" s="41">
        <f>'2.5 current-nominal'!S50/CPI!$T$12</f>
        <v>796656.50306748459</v>
      </c>
      <c r="T51" s="41">
        <f>'2.5 current-nominal'!T50/CPI!$U$12</f>
        <v>817591.42428785597</v>
      </c>
      <c r="U51" s="41">
        <f>'2.5 current-nominal'!U50/CPI!$V$12</f>
        <v>775123</v>
      </c>
      <c r="V51" s="52"/>
    </row>
    <row r="52" spans="1:22" s="1" customFormat="1" ht="26.25" x14ac:dyDescent="0.25">
      <c r="A52" s="14" t="s">
        <v>30</v>
      </c>
      <c r="B52" s="41">
        <f>'2.5 current-nominal'!B51/CPI!$C$12</f>
        <v>3931906.834381551</v>
      </c>
      <c r="C52" s="41">
        <f>'2.5 current-nominal'!C51/CPI!$D$12</f>
        <v>4454878.8548057256</v>
      </c>
      <c r="D52" s="41">
        <f>'2.5 current-nominal'!D51/CPI!$E$12</f>
        <v>4909345.68</v>
      </c>
      <c r="E52" s="41">
        <f>'2.5 current-nominal'!E51/CPI!$F$12</f>
        <v>5062771.9844357977</v>
      </c>
      <c r="F52" s="41">
        <f>'2.5 current-nominal'!F51/CPI!$G$12</f>
        <v>5203310.6399235912</v>
      </c>
      <c r="G52" s="41">
        <f>'2.5 current-nominal'!G51/CPI!$H$12</f>
        <v>5205669.4579439256</v>
      </c>
      <c r="H52" s="41">
        <f>'2.5 current-nominal'!H51/CPI!$I$12</f>
        <v>4960614.3354720445</v>
      </c>
      <c r="I52" s="41">
        <f>'2.5 current-nominal'!I51/CPI!$J$12</f>
        <v>5245639.5336322868</v>
      </c>
      <c r="J52" s="41">
        <f>'2.5 current-nominal'!J51/CPI!$K$12</f>
        <v>5503536.1963190194</v>
      </c>
      <c r="K52" s="41">
        <f>'2.5 current-nominal'!K51/CPI!$L$12</f>
        <v>5132191.8181818184</v>
      </c>
      <c r="L52" s="41">
        <f>'2.5 current-nominal'!L51/CPI!$M$12</f>
        <v>5191104.8240343351</v>
      </c>
      <c r="M52" s="41">
        <f>'2.5 current-nominal'!M51/CPI!$N$12</f>
        <v>5372141.7848206833</v>
      </c>
      <c r="N52" s="41">
        <f>'2.5 current-nominal'!N51/CPI!$O$12</f>
        <v>5272131.0764174201</v>
      </c>
      <c r="O52" s="41">
        <f>'2.5 current-nominal'!O51/CPI!$P$12</f>
        <v>5034059.9348534206</v>
      </c>
      <c r="P52" s="41">
        <f>'2.5 current-nominal'!P51/CPI!$Q$12</f>
        <v>5000163.8338658139</v>
      </c>
      <c r="Q52" s="41">
        <f>'2.5 current-nominal'!Q51/CPI!$R$12</f>
        <v>5173625.8451816747</v>
      </c>
      <c r="R52" s="41">
        <f>'2.5 current-nominal'!R51/CPI!$S$12</f>
        <v>5172514.2679127725</v>
      </c>
      <c r="S52" s="41">
        <f>'2.5 current-nominal'!S51/CPI!$T$12</f>
        <v>5274815.2760736197</v>
      </c>
      <c r="T52" s="41">
        <f>'2.5 current-nominal'!T51/CPI!$U$12</f>
        <v>5642411.6341829086</v>
      </c>
      <c r="U52" s="41">
        <f>'2.5 current-nominal'!U51/CPI!$V$12</f>
        <v>5508593</v>
      </c>
      <c r="V52" s="52"/>
    </row>
    <row r="53" spans="1:22" s="1" customFormat="1" ht="39" x14ac:dyDescent="0.25">
      <c r="A53" s="14" t="s">
        <v>52</v>
      </c>
      <c r="B53" s="41">
        <f>'2.5 current-nominal'!B52/CPI!$C$12</f>
        <v>1852519.580712788</v>
      </c>
      <c r="C53" s="41">
        <f>'2.5 current-nominal'!C52/CPI!$D$12</f>
        <v>2410298.2413087934</v>
      </c>
      <c r="D53" s="41">
        <f>'2.5 current-nominal'!D52/CPI!$E$12</f>
        <v>2859885.52</v>
      </c>
      <c r="E53" s="41">
        <f>'2.5 current-nominal'!E52/CPI!$F$12</f>
        <v>3507260.0778210117</v>
      </c>
      <c r="F53" s="41">
        <f>'2.5 current-nominal'!F52/CPI!$G$12</f>
        <v>3500045.081184336</v>
      </c>
      <c r="G53" s="41">
        <f>'2.5 current-nominal'!G52/CPI!$H$12</f>
        <v>3468578.3177570095</v>
      </c>
      <c r="H53" s="41">
        <f>'2.5 current-nominal'!H52/CPI!$I$12</f>
        <v>3301856.8652612288</v>
      </c>
      <c r="I53" s="41">
        <f>'2.5 current-nominal'!I52/CPI!$J$12</f>
        <v>3606515.0852017938</v>
      </c>
      <c r="J53" s="41">
        <f>'2.5 current-nominal'!J52/CPI!$K$12</f>
        <v>3666223.873794917</v>
      </c>
      <c r="K53" s="41">
        <f>'2.5 current-nominal'!K52/CPI!$L$12</f>
        <v>4324116.4335664334</v>
      </c>
      <c r="L53" s="41">
        <f>'2.5 current-nominal'!L52/CPI!$M$12</f>
        <v>5128424.583690987</v>
      </c>
      <c r="M53" s="41">
        <f>'2.5 current-nominal'!M52/CPI!$N$12</f>
        <v>3915646.4386989153</v>
      </c>
      <c r="N53" s="41">
        <f>'2.5 current-nominal'!N52/CPI!$O$12</f>
        <v>3457352.44042728</v>
      </c>
      <c r="O53" s="41">
        <f>'2.5 current-nominal'!O52/CPI!$P$12</f>
        <v>3424009.315960912</v>
      </c>
      <c r="P53" s="41">
        <f>'2.5 current-nominal'!P52/CPI!$Q$12</f>
        <v>3399786.0063897762</v>
      </c>
      <c r="Q53" s="41">
        <f>'2.5 current-nominal'!Q52/CPI!$R$12</f>
        <v>3306118.104265403</v>
      </c>
      <c r="R53" s="41">
        <f>'2.5 current-nominal'!R52/CPI!$S$12</f>
        <v>3509224.7352024917</v>
      </c>
      <c r="S53" s="41">
        <f>'2.5 current-nominal'!S52/CPI!$T$12</f>
        <v>5002154.0490797544</v>
      </c>
      <c r="T53" s="41">
        <f>'2.5 current-nominal'!T52/CPI!$U$12</f>
        <v>3941395.2023988003</v>
      </c>
      <c r="U53" s="41">
        <f>'2.5 current-nominal'!U52/CPI!$V$12</f>
        <v>3004275</v>
      </c>
      <c r="V53" s="52"/>
    </row>
    <row r="54" spans="1:22" s="1" customFormat="1" ht="26.25" x14ac:dyDescent="0.25">
      <c r="A54" s="14" t="s">
        <v>31</v>
      </c>
      <c r="B54" s="41">
        <f>'2.5 current-nominal'!B53/CPI!$C$12</f>
        <v>772756.5618448637</v>
      </c>
      <c r="C54" s="41">
        <f>'2.5 current-nominal'!C53/CPI!$D$12</f>
        <v>906320.40899795503</v>
      </c>
      <c r="D54" s="41">
        <f>'2.5 current-nominal'!D53/CPI!$E$12</f>
        <v>1007206.48</v>
      </c>
      <c r="E54" s="41">
        <f>'2.5 current-nominal'!E53/CPI!$F$12</f>
        <v>1156928.7159533075</v>
      </c>
      <c r="F54" s="41">
        <f>'2.5 current-nominal'!F53/CPI!$G$12</f>
        <v>1228834.6895893028</v>
      </c>
      <c r="G54" s="41">
        <f>'2.5 current-nominal'!G53/CPI!$H$12</f>
        <v>1283266.7663551401</v>
      </c>
      <c r="H54" s="41">
        <f>'2.5 current-nominal'!H53/CPI!$I$12</f>
        <v>1366585.5912007333</v>
      </c>
      <c r="I54" s="41">
        <f>'2.5 current-nominal'!I53/CPI!$J$12</f>
        <v>1428905.0403587443</v>
      </c>
      <c r="J54" s="41">
        <f>'2.5 current-nominal'!J53/CPI!$K$12</f>
        <v>1591114.1805433831</v>
      </c>
      <c r="K54" s="41">
        <f>'2.5 current-nominal'!K53/CPI!$L$12</f>
        <v>1692311.958041958</v>
      </c>
      <c r="L54" s="41">
        <f>'2.5 current-nominal'!L53/CPI!$M$12</f>
        <v>1763955.0214592277</v>
      </c>
      <c r="M54" s="41">
        <f>'2.5 current-nominal'!M53/CPI!$N$12</f>
        <v>1866281.8348623852</v>
      </c>
      <c r="N54" s="41">
        <f>'2.5 current-nominal'!N53/CPI!$O$12</f>
        <v>1923598.7510271159</v>
      </c>
      <c r="O54" s="41">
        <f>'2.5 current-nominal'!O53/CPI!$P$12</f>
        <v>1987914.657980456</v>
      </c>
      <c r="P54" s="41">
        <f>'2.5 current-nominal'!P53/CPI!$Q$12</f>
        <v>2038794.2492012777</v>
      </c>
      <c r="Q54" s="41">
        <f>'2.5 current-nominal'!Q53/CPI!$R$12</f>
        <v>2106906.4139020541</v>
      </c>
      <c r="R54" s="41">
        <f>'2.5 current-nominal'!R53/CPI!$S$12</f>
        <v>2177299.626168224</v>
      </c>
      <c r="S54" s="41">
        <f>'2.5 current-nominal'!S53/CPI!$T$12</f>
        <v>2289363.9263803679</v>
      </c>
      <c r="T54" s="41">
        <f>'2.5 current-nominal'!T53/CPI!$U$12</f>
        <v>2353723.6581709143</v>
      </c>
      <c r="U54" s="41">
        <f>'2.5 current-nominal'!U53/CPI!$V$12</f>
        <v>2435689</v>
      </c>
      <c r="V54" s="52"/>
    </row>
    <row r="55" spans="1:22" s="1" customFormat="1" ht="26.25" x14ac:dyDescent="0.25">
      <c r="A55" s="14" t="s">
        <v>32</v>
      </c>
      <c r="B55" s="41">
        <f>'2.5 current-nominal'!B54/CPI!$C$12</f>
        <v>514715.80712788255</v>
      </c>
      <c r="C55" s="41">
        <f>'2.5 current-nominal'!C54/CPI!$D$12</f>
        <v>564098.24130879343</v>
      </c>
      <c r="D55" s="41">
        <f>'2.5 current-nominal'!D54/CPI!$E$12</f>
        <v>580535.03999999992</v>
      </c>
      <c r="E55" s="41">
        <f>'2.5 current-nominal'!E54/CPI!$F$12</f>
        <v>640636.73151750979</v>
      </c>
      <c r="F55" s="41">
        <f>'2.5 current-nominal'!F54/CPI!$G$12</f>
        <v>659307.73638968472</v>
      </c>
      <c r="G55" s="41">
        <f>'2.5 current-nominal'!G54/CPI!$H$12</f>
        <v>713557.6822429907</v>
      </c>
      <c r="H55" s="41">
        <f>'2.5 current-nominal'!H54/CPI!$I$12</f>
        <v>731156.44362969755</v>
      </c>
      <c r="I55" s="41">
        <f>'2.5 current-nominal'!I54/CPI!$J$12</f>
        <v>778605.48878923769</v>
      </c>
      <c r="J55" s="41">
        <f>'2.5 current-nominal'!J54/CPI!$K$12</f>
        <v>821167.0464504821</v>
      </c>
      <c r="K55" s="41">
        <f>'2.5 current-nominal'!K54/CPI!$L$12</f>
        <v>924431.46853146853</v>
      </c>
      <c r="L55" s="41">
        <f>'2.5 current-nominal'!L54/CPI!$M$12</f>
        <v>935072.96137339063</v>
      </c>
      <c r="M55" s="41">
        <f>'2.5 current-nominal'!M54/CPI!$N$12</f>
        <v>949114.39532944106</v>
      </c>
      <c r="N55" s="41">
        <f>'2.5 current-nominal'!N54/CPI!$O$12</f>
        <v>1021848.3483976992</v>
      </c>
      <c r="O55" s="41">
        <f>'2.5 current-nominal'!O54/CPI!$P$12</f>
        <v>1039834.0716612377</v>
      </c>
      <c r="P55" s="41">
        <f>'2.5 current-nominal'!P54/CPI!$Q$12</f>
        <v>1067299.1054313099</v>
      </c>
      <c r="Q55" s="41">
        <f>'2.5 current-nominal'!Q54/CPI!$R$12</f>
        <v>1087963.4755134282</v>
      </c>
      <c r="R55" s="41">
        <f>'2.5 current-nominal'!R54/CPI!$S$12</f>
        <v>1167885.1713395638</v>
      </c>
      <c r="S55" s="41">
        <f>'2.5 current-nominal'!S54/CPI!$T$12</f>
        <v>1186310.0613496932</v>
      </c>
      <c r="T55" s="41">
        <f>'2.5 current-nominal'!T54/CPI!$U$12</f>
        <v>1219906.7466266865</v>
      </c>
      <c r="U55" s="41">
        <f>'2.5 current-nominal'!U54/CPI!$V$12</f>
        <v>1281720</v>
      </c>
      <c r="V55" s="52"/>
    </row>
    <row r="56" spans="1:22" s="1" customFormat="1" x14ac:dyDescent="0.25">
      <c r="A56" s="14" t="s">
        <v>57</v>
      </c>
      <c r="B56" s="41">
        <f>'2.5 current-nominal'!B55/CPI!$C$12</f>
        <v>552369.55974842759</v>
      </c>
      <c r="C56" s="41">
        <f>'2.5 current-nominal'!C55/CPI!$D$12</f>
        <v>558456.60531697341</v>
      </c>
      <c r="D56" s="41">
        <f>'2.5 current-nominal'!D55/CPI!$E$12</f>
        <v>621843.67999999993</v>
      </c>
      <c r="E56" s="41">
        <f>'2.5 current-nominal'!E55/CPI!$F$12</f>
        <v>619990.66147859918</v>
      </c>
      <c r="F56" s="41">
        <f>'2.5 current-nominal'!F55/CPI!$G$12</f>
        <v>639691.0028653295</v>
      </c>
      <c r="G56" s="41">
        <f>'2.5 current-nominal'!G55/CPI!$H$12</f>
        <v>640171.06542056077</v>
      </c>
      <c r="H56" s="41">
        <f>'2.5 current-nominal'!H55/CPI!$I$12</f>
        <v>606871.64069660869</v>
      </c>
      <c r="I56" s="41">
        <f>'2.5 current-nominal'!I55/CPI!$J$12</f>
        <v>607624.82511210768</v>
      </c>
      <c r="J56" s="41">
        <f>'2.5 current-nominal'!J55/CPI!$K$12</f>
        <v>603413.28659070993</v>
      </c>
      <c r="K56" s="41">
        <f>'2.5 current-nominal'!K55/CPI!$L$12</f>
        <v>613520.48951048951</v>
      </c>
      <c r="L56" s="41">
        <f>'2.5 current-nominal'!L55/CPI!$M$12</f>
        <v>592658.81545064377</v>
      </c>
      <c r="M56" s="41">
        <f>'2.5 current-nominal'!M55/CPI!$N$12</f>
        <v>570914.16180150118</v>
      </c>
      <c r="N56" s="41">
        <f>'2.5 current-nominal'!N55/CPI!$O$12</f>
        <v>548474.47822514374</v>
      </c>
      <c r="O56" s="41">
        <f>'2.5 current-nominal'!O55/CPI!$P$12</f>
        <v>544523.84364820842</v>
      </c>
      <c r="P56" s="41">
        <f>'2.5 current-nominal'!P55/CPI!$Q$12</f>
        <v>504260.19169329072</v>
      </c>
      <c r="Q56" s="41">
        <f>'2.5 current-nominal'!Q55/CPI!$R$12</f>
        <v>501636.96682464459</v>
      </c>
      <c r="R56" s="41">
        <f>'2.5 current-nominal'!R55/CPI!$S$12</f>
        <v>498132.83489096566</v>
      </c>
      <c r="S56" s="41">
        <f>'2.5 current-nominal'!S55/CPI!$T$12</f>
        <v>496775.46012269938</v>
      </c>
      <c r="T56" s="41">
        <f>'2.5 current-nominal'!T55/CPI!$U$12</f>
        <v>480942.48875562218</v>
      </c>
      <c r="U56" s="41">
        <f>'2.5 current-nominal'!U55/CPI!$V$12</f>
        <v>424973</v>
      </c>
      <c r="V56" s="52"/>
    </row>
    <row r="57" spans="1:22" s="1" customFormat="1" ht="39" x14ac:dyDescent="0.25">
      <c r="A57" s="14" t="s">
        <v>33</v>
      </c>
      <c r="B57" s="41">
        <f>'2.5 current-nominal'!B56/CPI!$C$12</f>
        <v>404619.95807127882</v>
      </c>
      <c r="C57" s="41">
        <f>'2.5 current-nominal'!C56/CPI!$D$12</f>
        <v>400985.84867075662</v>
      </c>
      <c r="D57" s="41">
        <f>'2.5 current-nominal'!D56/CPI!$E$12</f>
        <v>443788.39999999997</v>
      </c>
      <c r="E57" s="41">
        <f>'2.5 current-nominal'!E56/CPI!$F$12</f>
        <v>533191.43968871597</v>
      </c>
      <c r="F57" s="41">
        <f>'2.5 current-nominal'!F56/CPI!$G$12</f>
        <v>575664.48901623685</v>
      </c>
      <c r="G57" s="41">
        <f>'2.5 current-nominal'!G56/CPI!$H$12</f>
        <v>597477.23364485987</v>
      </c>
      <c r="H57" s="41">
        <f>'2.5 current-nominal'!H56/CPI!$I$12</f>
        <v>634185.07791017427</v>
      </c>
      <c r="I57" s="41">
        <f>'2.5 current-nominal'!I56/CPI!$J$12</f>
        <v>655179.69506726461</v>
      </c>
      <c r="J57" s="41">
        <f>'2.5 current-nominal'!J56/CPI!$K$12</f>
        <v>642555.30236634542</v>
      </c>
      <c r="K57" s="41">
        <f>'2.5 current-nominal'!K56/CPI!$L$12</f>
        <v>582987.06293706293</v>
      </c>
      <c r="L57" s="41">
        <f>'2.5 current-nominal'!L56/CPI!$M$12</f>
        <v>574535.21030042926</v>
      </c>
      <c r="M57" s="41">
        <f>'2.5 current-nominal'!M56/CPI!$N$12</f>
        <v>627612.21017514588</v>
      </c>
      <c r="N57" s="41">
        <f>'2.5 current-nominal'!N56/CPI!$O$12</f>
        <v>592511.88167625305</v>
      </c>
      <c r="O57" s="41">
        <f>'2.5 current-nominal'!O56/CPI!$P$12</f>
        <v>574807.10097719869</v>
      </c>
      <c r="P57" s="41">
        <f>'2.5 current-nominal'!P56/CPI!$Q$12</f>
        <v>592061.66134185297</v>
      </c>
      <c r="Q57" s="41">
        <f>'2.5 current-nominal'!Q56/CPI!$R$12</f>
        <v>578374.91311216436</v>
      </c>
      <c r="R57" s="41">
        <f>'2.5 current-nominal'!R56/CPI!$S$12</f>
        <v>556339.56386292831</v>
      </c>
      <c r="S57" s="41">
        <f>'2.5 current-nominal'!S56/CPI!$T$12</f>
        <v>541514.66257668706</v>
      </c>
      <c r="T57" s="41">
        <f>'2.5 current-nominal'!T56/CPI!$U$12</f>
        <v>544815.59220389801</v>
      </c>
      <c r="U57" s="41">
        <f>'2.5 current-nominal'!U56/CPI!$V$12</f>
        <v>571411</v>
      </c>
      <c r="V57" s="52"/>
    </row>
    <row r="58" spans="1:22" s="1" customFormat="1" x14ac:dyDescent="0.25">
      <c r="A58" s="14" t="s">
        <v>56</v>
      </c>
      <c r="B58" s="41">
        <f>'2.5 current-nominal'!B57/CPI!$C$12</f>
        <v>653432.95597484265</v>
      </c>
      <c r="C58" s="41">
        <f>'2.5 current-nominal'!C57/CPI!$D$12</f>
        <v>738582.9038854806</v>
      </c>
      <c r="D58" s="41">
        <f>'2.5 current-nominal'!D57/CPI!$E$12</f>
        <v>801563.6</v>
      </c>
      <c r="E58" s="41">
        <f>'2.5 current-nominal'!E57/CPI!$F$12</f>
        <v>781445.68093385221</v>
      </c>
      <c r="F58" s="41">
        <f>'2.5 current-nominal'!F57/CPI!$G$12</f>
        <v>924140.13371537719</v>
      </c>
      <c r="G58" s="41">
        <f>'2.5 current-nominal'!G57/CPI!$H$12</f>
        <v>961438.65420560748</v>
      </c>
      <c r="H58" s="41">
        <f>'2.5 current-nominal'!H57/CPI!$I$12</f>
        <v>1067795.7103574702</v>
      </c>
      <c r="I58" s="41">
        <f>'2.5 current-nominal'!I57/CPI!$J$12</f>
        <v>1047439.067264574</v>
      </c>
      <c r="J58" s="41">
        <f>'2.5 current-nominal'!J57/CPI!$K$12</f>
        <v>1062480.6310254163</v>
      </c>
      <c r="K58" s="41">
        <f>'2.5 current-nominal'!K57/CPI!$L$12</f>
        <v>1053551.8181818181</v>
      </c>
      <c r="L58" s="41">
        <f>'2.5 current-nominal'!L57/CPI!$M$12</f>
        <v>1054214.7982832619</v>
      </c>
      <c r="M58" s="41">
        <f>'2.5 current-nominal'!M57/CPI!$N$12</f>
        <v>1038832.4270225187</v>
      </c>
      <c r="N58" s="41">
        <f>'2.5 current-nominal'!N57/CPI!$O$12</f>
        <v>1018831.0928512736</v>
      </c>
      <c r="O58" s="41">
        <f>'2.5 current-nominal'!O57/CPI!$P$12</f>
        <v>1102273.35504886</v>
      </c>
      <c r="P58" s="41">
        <f>'2.5 current-nominal'!P57/CPI!$Q$12</f>
        <v>1112704.8562300319</v>
      </c>
      <c r="Q58" s="41">
        <f>'2.5 current-nominal'!Q57/CPI!$R$12</f>
        <v>1172838.8625592417</v>
      </c>
      <c r="R58" s="41">
        <f>'2.5 current-nominal'!R57/CPI!$S$12</f>
        <v>1163293.5825545171</v>
      </c>
      <c r="S58" s="41">
        <f>'2.5 current-nominal'!S57/CPI!$T$12</f>
        <v>1216473.0674846626</v>
      </c>
      <c r="T58" s="41">
        <f>'2.5 current-nominal'!T57/CPI!$U$12</f>
        <v>1207288.5157421289</v>
      </c>
      <c r="U58" s="41">
        <f>'2.5 current-nominal'!U57/CPI!$V$12</f>
        <v>1260999</v>
      </c>
      <c r="V58" s="52"/>
    </row>
    <row r="59" spans="1:22" s="1" customFormat="1" x14ac:dyDescent="0.25">
      <c r="A59" s="13" t="s">
        <v>55</v>
      </c>
      <c r="B59" s="51">
        <f>SUM(B51:B58)+B46</f>
        <v>21578596.813417189</v>
      </c>
      <c r="C59" s="51">
        <f t="shared" ref="C59:T59" si="12">SUM(C51:C58)+C46</f>
        <v>23620945.848670758</v>
      </c>
      <c r="D59" s="51">
        <f t="shared" si="12"/>
        <v>25830216.159999996</v>
      </c>
      <c r="E59" s="51">
        <f t="shared" si="12"/>
        <v>27738226.614785992</v>
      </c>
      <c r="F59" s="51">
        <f t="shared" si="12"/>
        <v>29156794.498567335</v>
      </c>
      <c r="G59" s="51">
        <f t="shared" si="12"/>
        <v>29954622.803738318</v>
      </c>
      <c r="H59" s="51">
        <f t="shared" si="12"/>
        <v>30527536.058661781</v>
      </c>
      <c r="I59" s="51">
        <f t="shared" si="12"/>
        <v>32061868.269058295</v>
      </c>
      <c r="J59" s="51">
        <f t="shared" si="12"/>
        <v>33377855.425065741</v>
      </c>
      <c r="K59" s="51">
        <f t="shared" si="12"/>
        <v>34916423.63636364</v>
      </c>
      <c r="L59" s="51">
        <f t="shared" si="12"/>
        <v>35940955.811158799</v>
      </c>
      <c r="M59" s="51">
        <f t="shared" si="12"/>
        <v>35767516.797331102</v>
      </c>
      <c r="N59" s="51">
        <f t="shared" si="12"/>
        <v>35853576.072308958</v>
      </c>
      <c r="O59" s="51">
        <f t="shared" si="12"/>
        <v>36465466.25407166</v>
      </c>
      <c r="P59" s="51">
        <f t="shared" si="12"/>
        <v>36367279.872204468</v>
      </c>
      <c r="Q59" s="51">
        <f t="shared" si="12"/>
        <v>36816220.537124805</v>
      </c>
      <c r="R59" s="51">
        <f t="shared" si="12"/>
        <v>37559958.878504671</v>
      </c>
      <c r="S59" s="51">
        <f t="shared" si="12"/>
        <v>39760018.220858894</v>
      </c>
      <c r="T59" s="51">
        <f t="shared" si="12"/>
        <v>39507910.284857571</v>
      </c>
      <c r="U59" s="51">
        <f>SUM(U51:U58)+U46</f>
        <v>39357964</v>
      </c>
    </row>
    <row r="60" spans="1:22" s="1" customFormat="1" x14ac:dyDescent="0.25">
      <c r="A60" s="13"/>
      <c r="B60" s="47"/>
      <c r="C60" s="41"/>
      <c r="D60" s="41"/>
      <c r="E60" s="41"/>
      <c r="F60" s="41"/>
      <c r="G60" s="41"/>
      <c r="H60" s="41"/>
      <c r="I60" s="41"/>
      <c r="J60" s="47"/>
      <c r="K60" s="47"/>
      <c r="L60" s="47"/>
      <c r="M60" s="47"/>
      <c r="N60" s="47"/>
      <c r="O60" s="47"/>
      <c r="P60" s="47"/>
      <c r="Q60" s="47"/>
      <c r="R60" s="47"/>
      <c r="S60" s="47"/>
      <c r="T60" s="47"/>
      <c r="U60" s="54"/>
    </row>
    <row r="61" spans="1:22" ht="26.25" x14ac:dyDescent="0.25">
      <c r="A61" s="2" t="s">
        <v>34</v>
      </c>
      <c r="B61" s="47">
        <f t="shared" ref="B61:U61" si="13">B28-B59</f>
        <v>1053412.6624737941</v>
      </c>
      <c r="C61" s="47">
        <f t="shared" si="13"/>
        <v>-37348.548057261854</v>
      </c>
      <c r="D61" s="47">
        <f t="shared" si="13"/>
        <v>-1152110.3999999985</v>
      </c>
      <c r="E61" s="47">
        <f t="shared" si="13"/>
        <v>400344.04669260979</v>
      </c>
      <c r="F61" s="47">
        <f t="shared" si="13"/>
        <v>-214188.95893028006</v>
      </c>
      <c r="G61" s="47">
        <f t="shared" si="13"/>
        <v>903595.43925233558</v>
      </c>
      <c r="H61" s="47">
        <f t="shared" si="13"/>
        <v>2026077.1402383149</v>
      </c>
      <c r="I61" s="47">
        <f t="shared" si="13"/>
        <v>686821.95515695214</v>
      </c>
      <c r="J61" s="47">
        <f t="shared" si="13"/>
        <v>-2285525.8895705566</v>
      </c>
      <c r="K61" s="47">
        <f t="shared" si="13"/>
        <v>2382083.9860139787</v>
      </c>
      <c r="L61" s="47">
        <f t="shared" si="13"/>
        <v>1388806.3175965697</v>
      </c>
      <c r="M61" s="47">
        <f t="shared" si="13"/>
        <v>-13885.838198497891</v>
      </c>
      <c r="N61" s="47">
        <f t="shared" si="13"/>
        <v>1284158.4880854562</v>
      </c>
      <c r="O61" s="47">
        <f t="shared" si="13"/>
        <v>1971737.5244299695</v>
      </c>
      <c r="P61" s="47">
        <f t="shared" si="13"/>
        <v>2236075.7188498452</v>
      </c>
      <c r="Q61" s="47">
        <f t="shared" si="13"/>
        <v>122299.02053712308</v>
      </c>
      <c r="R61" s="47">
        <f t="shared" si="13"/>
        <v>3529741.2461059168</v>
      </c>
      <c r="S61" s="47">
        <f t="shared" si="13"/>
        <v>1109281.2883435562</v>
      </c>
      <c r="T61" s="47">
        <f t="shared" si="13"/>
        <v>2488204.6176911518</v>
      </c>
      <c r="U61" s="47">
        <f t="shared" si="13"/>
        <v>433031</v>
      </c>
    </row>
    <row r="63" spans="1:22" x14ac:dyDescent="0.25">
      <c r="A63" s="27" t="s">
        <v>35</v>
      </c>
      <c r="B63" s="27" t="s">
        <v>0</v>
      </c>
      <c r="C63" s="27" t="s">
        <v>1</v>
      </c>
      <c r="D63" s="27" t="s">
        <v>2</v>
      </c>
      <c r="E63" s="27" t="s">
        <v>3</v>
      </c>
      <c r="F63" s="27" t="s">
        <v>4</v>
      </c>
      <c r="G63" s="27" t="s">
        <v>5</v>
      </c>
      <c r="H63" s="27" t="s">
        <v>6</v>
      </c>
      <c r="I63" s="27" t="s">
        <v>7</v>
      </c>
      <c r="J63" s="27" t="s">
        <v>8</v>
      </c>
      <c r="K63" s="27" t="s">
        <v>9</v>
      </c>
      <c r="L63" s="27" t="s">
        <v>10</v>
      </c>
      <c r="M63" s="27" t="s">
        <v>11</v>
      </c>
      <c r="N63" s="27" t="s">
        <v>12</v>
      </c>
      <c r="O63" s="27" t="s">
        <v>13</v>
      </c>
      <c r="P63" s="27" t="s">
        <v>14</v>
      </c>
      <c r="Q63" s="27" t="s">
        <v>15</v>
      </c>
      <c r="R63" s="27" t="s">
        <v>16</v>
      </c>
      <c r="S63" s="27" t="s">
        <v>17</v>
      </c>
      <c r="T63" s="27" t="s">
        <v>18</v>
      </c>
      <c r="U63" s="27" t="s">
        <v>19</v>
      </c>
    </row>
    <row r="64" spans="1:22" ht="26.25" x14ac:dyDescent="0.25">
      <c r="A64" s="14" t="s">
        <v>29</v>
      </c>
      <c r="B64" s="49">
        <f t="shared" ref="B64:U64" si="14">B46/B59</f>
        <v>0.57262823442097976</v>
      </c>
      <c r="C64" s="49">
        <f t="shared" si="14"/>
        <v>0.55086143554202904</v>
      </c>
      <c r="D64" s="49">
        <f t="shared" si="14"/>
        <v>0.54172353468992418</v>
      </c>
      <c r="E64" s="49">
        <f t="shared" si="14"/>
        <v>0.53411287234754934</v>
      </c>
      <c r="F64" s="49">
        <f t="shared" si="14"/>
        <v>0.53996187547568775</v>
      </c>
      <c r="G64" s="49">
        <f t="shared" si="14"/>
        <v>0.54655997053537031</v>
      </c>
      <c r="H64" s="49">
        <f t="shared" si="14"/>
        <v>0.56096210563857318</v>
      </c>
      <c r="I64" s="49">
        <f t="shared" si="14"/>
        <v>0.55883940119189612</v>
      </c>
      <c r="J64" s="49">
        <f t="shared" si="14"/>
        <v>0.55955555395255485</v>
      </c>
      <c r="K64" s="49">
        <f t="shared" si="14"/>
        <v>0.56793155014726493</v>
      </c>
      <c r="L64" s="49">
        <f t="shared" si="14"/>
        <v>0.5548945475129855</v>
      </c>
      <c r="M64" s="49">
        <f t="shared" si="14"/>
        <v>0.57777064316252102</v>
      </c>
      <c r="N64" s="49">
        <f t="shared" si="14"/>
        <v>0.59305572758833935</v>
      </c>
      <c r="O64" s="49">
        <f t="shared" si="14"/>
        <v>0.60327591689905269</v>
      </c>
      <c r="P64" s="49">
        <f t="shared" si="14"/>
        <v>0.60211871279229634</v>
      </c>
      <c r="Q64" s="49">
        <f t="shared" si="14"/>
        <v>0.60129054490354539</v>
      </c>
      <c r="R64" s="49">
        <f t="shared" si="14"/>
        <v>0.60042440967575106</v>
      </c>
      <c r="S64" s="49">
        <f t="shared" si="14"/>
        <v>0.57736279413173852</v>
      </c>
      <c r="T64" s="49">
        <f t="shared" si="14"/>
        <v>0.5897511372910812</v>
      </c>
      <c r="U64" s="49">
        <f t="shared" si="14"/>
        <v>0.6122059819964264</v>
      </c>
    </row>
    <row r="65" spans="1:21" ht="26.25" x14ac:dyDescent="0.25">
      <c r="A65" s="35" t="s">
        <v>51</v>
      </c>
      <c r="B65" s="49">
        <f t="shared" ref="B65:U65" si="15">B47/B59</f>
        <v>0.21140461384348597</v>
      </c>
      <c r="C65" s="49">
        <f t="shared" si="15"/>
        <v>0.20323380590606313</v>
      </c>
      <c r="D65" s="49">
        <f t="shared" si="15"/>
        <v>0.19660623080128339</v>
      </c>
      <c r="E65" s="49">
        <f t="shared" si="15"/>
        <v>0.1884901947055817</v>
      </c>
      <c r="F65" s="49">
        <f t="shared" si="15"/>
        <v>0.18837919271310857</v>
      </c>
      <c r="G65" s="49">
        <f t="shared" si="15"/>
        <v>0.18772058162092803</v>
      </c>
      <c r="H65" s="49">
        <f t="shared" si="15"/>
        <v>0.19494397752755493</v>
      </c>
      <c r="I65" s="49">
        <f t="shared" si="15"/>
        <v>0.19561152988678357</v>
      </c>
      <c r="J65" s="49">
        <f t="shared" si="15"/>
        <v>0.1951565328320258</v>
      </c>
      <c r="K65" s="49">
        <f t="shared" si="15"/>
        <v>0.19684068645693004</v>
      </c>
      <c r="L65" s="49">
        <f t="shared" si="15"/>
        <v>0.19089698836127739</v>
      </c>
      <c r="M65" s="49">
        <f t="shared" si="15"/>
        <v>0.19886339743852796</v>
      </c>
      <c r="N65" s="49">
        <f t="shared" si="15"/>
        <v>0.20445835418246</v>
      </c>
      <c r="O65" s="49">
        <f t="shared" si="15"/>
        <v>0.20680922783277778</v>
      </c>
      <c r="P65" s="49">
        <f t="shared" si="15"/>
        <v>0.20667962193941392</v>
      </c>
      <c r="Q65" s="49">
        <f t="shared" si="15"/>
        <v>0.20557826793461753</v>
      </c>
      <c r="R65" s="49">
        <f t="shared" si="15"/>
        <v>0.20828977846660926</v>
      </c>
      <c r="S65" s="49">
        <f t="shared" si="15"/>
        <v>0.19885975969104716</v>
      </c>
      <c r="T65" s="49">
        <f t="shared" si="15"/>
        <v>0.20343500974850418</v>
      </c>
      <c r="U65" s="49">
        <f t="shared" si="15"/>
        <v>0.20864394814731779</v>
      </c>
    </row>
    <row r="66" spans="1:21" ht="26.25" x14ac:dyDescent="0.25">
      <c r="A66" s="35" t="s">
        <v>40</v>
      </c>
      <c r="B66" s="49">
        <f t="shared" ref="B66:U66" si="16">B48/B59</f>
        <v>6.5837774566021467E-2</v>
      </c>
      <c r="C66" s="49">
        <f t="shared" si="16"/>
        <v>6.0852670211457641E-2</v>
      </c>
      <c r="D66" s="49">
        <f t="shared" si="16"/>
        <v>6.3080779111838459E-2</v>
      </c>
      <c r="E66" s="49">
        <f t="shared" si="16"/>
        <v>6.4916137084298275E-2</v>
      </c>
      <c r="F66" s="49">
        <f t="shared" si="16"/>
        <v>6.8623787358033192E-2</v>
      </c>
      <c r="G66" s="49">
        <f t="shared" si="16"/>
        <v>7.1682810545486031E-2</v>
      </c>
      <c r="H66" s="49">
        <f t="shared" si="16"/>
        <v>7.0755600113665648E-2</v>
      </c>
      <c r="I66" s="49">
        <f t="shared" si="16"/>
        <v>6.9633524166099414E-2</v>
      </c>
      <c r="J66" s="49">
        <f t="shared" si="16"/>
        <v>6.7686546449476415E-2</v>
      </c>
      <c r="K66" s="49">
        <f t="shared" si="16"/>
        <v>6.8291124057118624E-2</v>
      </c>
      <c r="L66" s="49">
        <f t="shared" si="16"/>
        <v>6.8452139764971401E-2</v>
      </c>
      <c r="M66" s="49">
        <f t="shared" si="16"/>
        <v>6.7494291902578843E-2</v>
      </c>
      <c r="N66" s="49">
        <f t="shared" si="16"/>
        <v>6.833169189642159E-2</v>
      </c>
      <c r="O66" s="49">
        <f t="shared" si="16"/>
        <v>6.6019975417123358E-2</v>
      </c>
      <c r="P66" s="49">
        <f t="shared" si="16"/>
        <v>6.7125258630036655E-2</v>
      </c>
      <c r="Q66" s="49">
        <f t="shared" si="16"/>
        <v>6.8396895736028432E-2</v>
      </c>
      <c r="R66" s="49">
        <f t="shared" si="16"/>
        <v>6.726092481265343E-2</v>
      </c>
      <c r="S66" s="49">
        <f t="shared" si="16"/>
        <v>6.3222544196010991E-2</v>
      </c>
      <c r="T66" s="49">
        <f t="shared" si="16"/>
        <v>6.3591971555362503E-2</v>
      </c>
      <c r="U66" s="49">
        <f t="shared" si="16"/>
        <v>6.8513960732318371E-2</v>
      </c>
    </row>
    <row r="67" spans="1:21" x14ac:dyDescent="0.25">
      <c r="A67" s="35" t="s">
        <v>49</v>
      </c>
      <c r="B67" s="49">
        <f t="shared" ref="B67:U67" si="17">B49/B59</f>
        <v>0.22221657738837086</v>
      </c>
      <c r="C67" s="49">
        <f t="shared" si="17"/>
        <v>0.21661899376312788</v>
      </c>
      <c r="D67" s="49">
        <f t="shared" si="17"/>
        <v>0.20915829920023404</v>
      </c>
      <c r="E67" s="49">
        <f t="shared" si="17"/>
        <v>0.20572116842045218</v>
      </c>
      <c r="F67" s="49">
        <f t="shared" si="17"/>
        <v>0.20408764969631712</v>
      </c>
      <c r="G67" s="49">
        <f t="shared" si="17"/>
        <v>0.20633247677708549</v>
      </c>
      <c r="H67" s="49">
        <f t="shared" si="17"/>
        <v>0.21097362696441871</v>
      </c>
      <c r="I67" s="49">
        <f t="shared" si="17"/>
        <v>0.20895588707866999</v>
      </c>
      <c r="J67" s="49">
        <f t="shared" si="17"/>
        <v>0.21264206359888294</v>
      </c>
      <c r="K67" s="49">
        <f t="shared" si="17"/>
        <v>0.21516540501995274</v>
      </c>
      <c r="L67" s="49">
        <f t="shared" si="17"/>
        <v>0.20736959619889231</v>
      </c>
      <c r="M67" s="49">
        <f t="shared" si="17"/>
        <v>0.21348468287815595</v>
      </c>
      <c r="N67" s="49">
        <f t="shared" si="17"/>
        <v>0.22094792249192877</v>
      </c>
      <c r="O67" s="49">
        <f t="shared" si="17"/>
        <v>0.22498212743899071</v>
      </c>
      <c r="P67" s="49">
        <f t="shared" si="17"/>
        <v>0.22771107153108686</v>
      </c>
      <c r="Q67" s="49">
        <f t="shared" si="17"/>
        <v>0.22501437780644426</v>
      </c>
      <c r="R67" s="49">
        <f t="shared" si="17"/>
        <v>0.22386953336367652</v>
      </c>
      <c r="S67" s="49">
        <f t="shared" si="17"/>
        <v>0.21828019060803994</v>
      </c>
      <c r="T67" s="49">
        <f t="shared" si="17"/>
        <v>0.22390526863066676</v>
      </c>
      <c r="U67" s="49">
        <f t="shared" si="17"/>
        <v>0.23167933686813677</v>
      </c>
    </row>
    <row r="68" spans="1:21" x14ac:dyDescent="0.25">
      <c r="A68" s="35" t="s">
        <v>50</v>
      </c>
      <c r="B68" s="49">
        <f t="shared" ref="B68:U68" si="18">B50/B59</f>
        <v>7.3169268623101483E-2</v>
      </c>
      <c r="C68" s="49">
        <f t="shared" si="18"/>
        <v>7.0155965661380368E-2</v>
      </c>
      <c r="D68" s="49">
        <f t="shared" si="18"/>
        <v>7.2878225576568312E-2</v>
      </c>
      <c r="E68" s="49">
        <f t="shared" si="18"/>
        <v>7.498537213721708E-2</v>
      </c>
      <c r="F68" s="49">
        <f t="shared" si="18"/>
        <v>7.8871245708228885E-2</v>
      </c>
      <c r="G68" s="49">
        <f t="shared" si="18"/>
        <v>8.0824101591870756E-2</v>
      </c>
      <c r="H68" s="49">
        <f t="shared" si="18"/>
        <v>8.4288901032933919E-2</v>
      </c>
      <c r="I68" s="49">
        <f t="shared" si="18"/>
        <v>8.4638460060343118E-2</v>
      </c>
      <c r="J68" s="49">
        <f t="shared" si="18"/>
        <v>8.4070411072169685E-2</v>
      </c>
      <c r="K68" s="49">
        <f t="shared" si="18"/>
        <v>8.7634334613263448E-2</v>
      </c>
      <c r="L68" s="49">
        <f t="shared" si="18"/>
        <v>8.8175823187844407E-2</v>
      </c>
      <c r="M68" s="49">
        <f t="shared" si="18"/>
        <v>9.7928270943258233E-2</v>
      </c>
      <c r="N68" s="49">
        <f t="shared" si="18"/>
        <v>9.9317759017529081E-2</v>
      </c>
      <c r="O68" s="49">
        <f t="shared" si="18"/>
        <v>0.1054645862101609</v>
      </c>
      <c r="P68" s="49">
        <f t="shared" si="18"/>
        <v>0.100602760691759</v>
      </c>
      <c r="Q68" s="49">
        <f t="shared" si="18"/>
        <v>0.10230100342645522</v>
      </c>
      <c r="R68" s="49">
        <f t="shared" si="18"/>
        <v>0.1010041730328118</v>
      </c>
      <c r="S68" s="49">
        <f t="shared" si="18"/>
        <v>9.7000299636640405E-2</v>
      </c>
      <c r="T68" s="49">
        <f t="shared" si="18"/>
        <v>9.881888735654773E-2</v>
      </c>
      <c r="U68" s="49">
        <f t="shared" si="18"/>
        <v>0.10336873624865352</v>
      </c>
    </row>
    <row r="69" spans="1:21" s="1" customFormat="1" x14ac:dyDescent="0.25">
      <c r="A69" s="14" t="s">
        <v>74</v>
      </c>
      <c r="B69" s="48">
        <f t="shared" ref="B69:U69" si="19">B51/B59</f>
        <v>2.5013756254562158E-2</v>
      </c>
      <c r="C69" s="48">
        <f t="shared" si="19"/>
        <v>2.4362132194183771E-2</v>
      </c>
      <c r="D69" s="48">
        <f t="shared" si="19"/>
        <v>2.3740094012438186E-2</v>
      </c>
      <c r="E69" s="48">
        <f t="shared" si="19"/>
        <v>2.2375526760451601E-2</v>
      </c>
      <c r="F69" s="48">
        <f t="shared" si="19"/>
        <v>2.3399118363692708E-2</v>
      </c>
      <c r="G69" s="48">
        <f t="shared" si="19"/>
        <v>2.3784838614958732E-2</v>
      </c>
      <c r="H69" s="48">
        <f t="shared" si="19"/>
        <v>2.4033367295008705E-2</v>
      </c>
      <c r="I69" s="48">
        <f t="shared" si="19"/>
        <v>2.415717832032141E-2</v>
      </c>
      <c r="J69" s="48">
        <f t="shared" si="19"/>
        <v>2.4285578433112201E-2</v>
      </c>
      <c r="K69" s="48">
        <f t="shared" si="19"/>
        <v>2.1857163664928729E-2</v>
      </c>
      <c r="L69" s="48">
        <f t="shared" si="19"/>
        <v>2.1077602624974028E-2</v>
      </c>
      <c r="M69" s="48">
        <f t="shared" si="19"/>
        <v>2.129173139458973E-2</v>
      </c>
      <c r="N69" s="48">
        <f t="shared" si="19"/>
        <v>2.1076261892417694E-2</v>
      </c>
      <c r="O69" s="48">
        <f t="shared" si="19"/>
        <v>2.082261554190434E-2</v>
      </c>
      <c r="P69" s="48">
        <f t="shared" si="19"/>
        <v>2.0754651607008394E-2</v>
      </c>
      <c r="Q69" s="48">
        <f t="shared" si="19"/>
        <v>2.0412487668350181E-2</v>
      </c>
      <c r="R69" s="48">
        <f t="shared" si="19"/>
        <v>2.0323583472782226E-2</v>
      </c>
      <c r="S69" s="48">
        <f t="shared" si="19"/>
        <v>2.0036623188707262E-2</v>
      </c>
      <c r="T69" s="48">
        <f t="shared" si="19"/>
        <v>2.0694372807696159E-2</v>
      </c>
      <c r="U69" s="48">
        <f t="shared" si="19"/>
        <v>1.9694184384131251E-2</v>
      </c>
    </row>
    <row r="70" spans="1:21" s="1" customFormat="1" ht="26.25" x14ac:dyDescent="0.25">
      <c r="A70" s="14" t="s">
        <v>30</v>
      </c>
      <c r="B70" s="48">
        <f t="shared" ref="B70:U70" si="20">B52/B59</f>
        <v>0.18221327681217719</v>
      </c>
      <c r="C70" s="48">
        <f t="shared" si="20"/>
        <v>0.18859866507235648</v>
      </c>
      <c r="D70" s="48">
        <f t="shared" si="20"/>
        <v>0.19006212141586662</v>
      </c>
      <c r="E70" s="48">
        <f t="shared" si="20"/>
        <v>0.182519670588352</v>
      </c>
      <c r="F70" s="48">
        <f t="shared" si="20"/>
        <v>0.17845962594342338</v>
      </c>
      <c r="G70" s="48">
        <f t="shared" si="20"/>
        <v>0.17378517806921812</v>
      </c>
      <c r="H70" s="48">
        <f t="shared" si="20"/>
        <v>0.1624963877182789</v>
      </c>
      <c r="I70" s="48">
        <f t="shared" si="20"/>
        <v>0.1636099147314711</v>
      </c>
      <c r="J70" s="48">
        <f t="shared" si="20"/>
        <v>0.1648858539960609</v>
      </c>
      <c r="K70" s="48">
        <f t="shared" si="20"/>
        <v>0.14698503694510417</v>
      </c>
      <c r="L70" s="48">
        <f t="shared" si="20"/>
        <v>0.14443424519118164</v>
      </c>
      <c r="M70" s="48">
        <f t="shared" si="20"/>
        <v>0.15019610713432421</v>
      </c>
      <c r="N70" s="48">
        <f t="shared" si="20"/>
        <v>0.14704617095334269</v>
      </c>
      <c r="O70" s="48">
        <f t="shared" si="20"/>
        <v>0.13805006358012295</v>
      </c>
      <c r="P70" s="48">
        <f t="shared" si="20"/>
        <v>0.13749072934342393</v>
      </c>
      <c r="Q70" s="48">
        <f t="shared" si="20"/>
        <v>0.14052571854747242</v>
      </c>
      <c r="R70" s="48">
        <f t="shared" si="20"/>
        <v>0.13771352318686828</v>
      </c>
      <c r="S70" s="48">
        <f t="shared" si="20"/>
        <v>0.13266631938579815</v>
      </c>
      <c r="T70" s="48">
        <f t="shared" si="20"/>
        <v>0.14281726351761787</v>
      </c>
      <c r="U70" s="48">
        <f t="shared" si="20"/>
        <v>0.13996133031678162</v>
      </c>
    </row>
    <row r="71" spans="1:21" s="1" customFormat="1" ht="39" x14ac:dyDescent="0.25">
      <c r="A71" s="14" t="s">
        <v>52</v>
      </c>
      <c r="B71" s="48">
        <f t="shared" ref="B71:U71" si="21">B53/B59</f>
        <v>8.5849863025427312E-2</v>
      </c>
      <c r="C71" s="48">
        <f t="shared" si="21"/>
        <v>0.10204071660595379</v>
      </c>
      <c r="D71" s="48">
        <f t="shared" si="21"/>
        <v>0.11071860577104828</v>
      </c>
      <c r="E71" s="48">
        <f t="shared" si="21"/>
        <v>0.12644139535407251</v>
      </c>
      <c r="F71" s="48">
        <f t="shared" si="21"/>
        <v>0.12004217683656261</v>
      </c>
      <c r="G71" s="48">
        <f t="shared" si="21"/>
        <v>0.11579442480324383</v>
      </c>
      <c r="H71" s="48">
        <f t="shared" si="21"/>
        <v>0.10815995299838065</v>
      </c>
      <c r="I71" s="48">
        <f t="shared" si="21"/>
        <v>0.11248611761911285</v>
      </c>
      <c r="J71" s="48">
        <f t="shared" si="21"/>
        <v>0.10984000700781081</v>
      </c>
      <c r="K71" s="48">
        <f t="shared" si="21"/>
        <v>0.12384190541963441</v>
      </c>
      <c r="L71" s="48">
        <f t="shared" si="21"/>
        <v>0.14269026707683535</v>
      </c>
      <c r="M71" s="48">
        <f t="shared" si="21"/>
        <v>0.10947493114733346</v>
      </c>
      <c r="N71" s="48">
        <f t="shared" si="21"/>
        <v>9.642977965306844E-2</v>
      </c>
      <c r="O71" s="48">
        <f t="shared" si="21"/>
        <v>9.3897313477476624E-2</v>
      </c>
      <c r="P71" s="48">
        <f t="shared" si="21"/>
        <v>9.3484748332476594E-2</v>
      </c>
      <c r="Q71" s="48">
        <f t="shared" si="21"/>
        <v>8.9800583982583809E-2</v>
      </c>
      <c r="R71" s="48">
        <f t="shared" si="21"/>
        <v>9.3429940819525201E-2</v>
      </c>
      <c r="S71" s="48">
        <f t="shared" si="21"/>
        <v>0.12580864579321357</v>
      </c>
      <c r="T71" s="48">
        <f t="shared" si="21"/>
        <v>9.9762178611341082E-2</v>
      </c>
      <c r="U71" s="48">
        <f t="shared" si="21"/>
        <v>7.6332073478191098E-2</v>
      </c>
    </row>
    <row r="72" spans="1:21" s="1" customFormat="1" ht="26.25" x14ac:dyDescent="0.25">
      <c r="A72" s="14" t="s">
        <v>31</v>
      </c>
      <c r="B72" s="48">
        <f t="shared" ref="B72:U72" si="22">B54/B59</f>
        <v>3.5811251701240249E-2</v>
      </c>
      <c r="C72" s="48">
        <f t="shared" si="22"/>
        <v>3.8369352980374291E-2</v>
      </c>
      <c r="D72" s="48">
        <f t="shared" si="22"/>
        <v>3.8993343058419068E-2</v>
      </c>
      <c r="E72" s="48">
        <f t="shared" si="22"/>
        <v>4.1708820539255426E-2</v>
      </c>
      <c r="F72" s="48">
        <f t="shared" si="22"/>
        <v>4.2145740323055181E-2</v>
      </c>
      <c r="G72" s="48">
        <f t="shared" si="22"/>
        <v>4.2840358056352799E-2</v>
      </c>
      <c r="H72" s="48">
        <f t="shared" si="22"/>
        <v>4.4765669544200991E-2</v>
      </c>
      <c r="I72" s="48">
        <f t="shared" si="22"/>
        <v>4.4567117186297189E-2</v>
      </c>
      <c r="J72" s="48">
        <f t="shared" si="22"/>
        <v>4.7669754700552312E-2</v>
      </c>
      <c r="K72" s="48">
        <f t="shared" si="22"/>
        <v>4.8467505597552182E-2</v>
      </c>
      <c r="L72" s="48">
        <f t="shared" si="22"/>
        <v>4.90792462706727E-2</v>
      </c>
      <c r="M72" s="48">
        <f t="shared" si="22"/>
        <v>5.2178121434520254E-2</v>
      </c>
      <c r="N72" s="48">
        <f t="shared" si="22"/>
        <v>5.3651517135909418E-2</v>
      </c>
      <c r="O72" s="48">
        <f t="shared" si="22"/>
        <v>5.4514993559378645E-2</v>
      </c>
      <c r="P72" s="48">
        <f t="shared" si="22"/>
        <v>5.6061224715338948E-2</v>
      </c>
      <c r="Q72" s="48">
        <f t="shared" si="22"/>
        <v>5.7227667130510806E-2</v>
      </c>
      <c r="R72" s="48">
        <f t="shared" si="22"/>
        <v>5.7968637111961242E-2</v>
      </c>
      <c r="S72" s="48">
        <f t="shared" si="22"/>
        <v>5.7579549226145027E-2</v>
      </c>
      <c r="T72" s="48">
        <f t="shared" si="22"/>
        <v>5.957600999901632E-2</v>
      </c>
      <c r="U72" s="48">
        <f t="shared" si="22"/>
        <v>6.188554367293999E-2</v>
      </c>
    </row>
    <row r="73" spans="1:21" s="1" customFormat="1" x14ac:dyDescent="0.25">
      <c r="A73" s="14" t="s">
        <v>77</v>
      </c>
      <c r="B73" s="48">
        <f t="shared" ref="B73:U73" si="23">B55/B59</f>
        <v>2.3853071243624211E-2</v>
      </c>
      <c r="C73" s="48">
        <f t="shared" si="23"/>
        <v>2.3881272364058927E-2</v>
      </c>
      <c r="D73" s="48">
        <f t="shared" si="23"/>
        <v>2.2475036074185141E-2</v>
      </c>
      <c r="E73" s="48">
        <f t="shared" si="23"/>
        <v>2.3095807111764507E-2</v>
      </c>
      <c r="F73" s="48">
        <f t="shared" si="23"/>
        <v>2.2612490423872929E-2</v>
      </c>
      <c r="G73" s="48">
        <f t="shared" si="23"/>
        <v>2.3821287516060431E-2</v>
      </c>
      <c r="H73" s="48">
        <f t="shared" si="23"/>
        <v>2.3950719187578903E-2</v>
      </c>
      <c r="I73" s="48">
        <f t="shared" si="23"/>
        <v>2.4284470332648724E-2</v>
      </c>
      <c r="J73" s="48">
        <f t="shared" si="23"/>
        <v>2.4602151216516176E-2</v>
      </c>
      <c r="K73" s="48">
        <f t="shared" si="23"/>
        <v>2.6475548531514584E-2</v>
      </c>
      <c r="L73" s="48">
        <f t="shared" si="23"/>
        <v>2.6016919702593806E-2</v>
      </c>
      <c r="M73" s="48">
        <f t="shared" si="23"/>
        <v>2.6535652466661092E-2</v>
      </c>
      <c r="N73" s="48">
        <f t="shared" si="23"/>
        <v>2.8500597718254118E-2</v>
      </c>
      <c r="O73" s="48">
        <f t="shared" si="23"/>
        <v>2.8515584153407939E-2</v>
      </c>
      <c r="P73" s="48">
        <f t="shared" si="23"/>
        <v>2.9347784854457791E-2</v>
      </c>
      <c r="Q73" s="48">
        <f t="shared" si="23"/>
        <v>2.9551199434399999E-2</v>
      </c>
      <c r="R73" s="48">
        <f t="shared" si="23"/>
        <v>3.1093888444269229E-2</v>
      </c>
      <c r="S73" s="48">
        <f t="shared" si="23"/>
        <v>2.9836758493418682E-2</v>
      </c>
      <c r="T73" s="48">
        <f t="shared" si="23"/>
        <v>3.0877531558388887E-2</v>
      </c>
      <c r="U73" s="48">
        <f t="shared" si="23"/>
        <v>3.2565708937586306E-2</v>
      </c>
    </row>
    <row r="74" spans="1:21" s="1" customFormat="1" x14ac:dyDescent="0.25">
      <c r="A74" s="14" t="s">
        <v>57</v>
      </c>
      <c r="B74" s="48">
        <f t="shared" ref="B74:U74" si="24">B56/B59</f>
        <v>2.5598029590365858E-2</v>
      </c>
      <c r="C74" s="48">
        <f t="shared" si="24"/>
        <v>2.3642431970961903E-2</v>
      </c>
      <c r="D74" s="48">
        <f t="shared" si="24"/>
        <v>2.4074273174801028E-2</v>
      </c>
      <c r="E74" s="48">
        <f t="shared" si="24"/>
        <v>2.2351488798786807E-2</v>
      </c>
      <c r="F74" s="48">
        <f t="shared" si="24"/>
        <v>2.1939688977015689E-2</v>
      </c>
      <c r="G74" s="48">
        <f t="shared" si="24"/>
        <v>2.1371361262498282E-2</v>
      </c>
      <c r="H74" s="48">
        <f t="shared" si="24"/>
        <v>1.9879483215757825E-2</v>
      </c>
      <c r="I74" s="48">
        <f t="shared" si="24"/>
        <v>1.8951635008072926E-2</v>
      </c>
      <c r="J74" s="48">
        <f t="shared" si="24"/>
        <v>1.8078252149704176E-2</v>
      </c>
      <c r="K74" s="48">
        <f t="shared" si="24"/>
        <v>1.7571114839823966E-2</v>
      </c>
      <c r="L74" s="48">
        <f t="shared" si="24"/>
        <v>1.6489790048005278E-2</v>
      </c>
      <c r="M74" s="48">
        <f t="shared" si="24"/>
        <v>1.5961805932362114E-2</v>
      </c>
      <c r="N74" s="48">
        <f t="shared" si="24"/>
        <v>1.5297622672812011E-2</v>
      </c>
      <c r="O74" s="48">
        <f t="shared" si="24"/>
        <v>1.4932589641230983E-2</v>
      </c>
      <c r="P74" s="48">
        <f t="shared" si="24"/>
        <v>1.3865765970544777E-2</v>
      </c>
      <c r="Q74" s="48">
        <f t="shared" si="24"/>
        <v>1.3625433559069514E-2</v>
      </c>
      <c r="R74" s="48">
        <f t="shared" si="24"/>
        <v>1.326233706757448E-2</v>
      </c>
      <c r="S74" s="48">
        <f t="shared" si="24"/>
        <v>1.2494346892982084E-2</v>
      </c>
      <c r="T74" s="48">
        <f t="shared" si="24"/>
        <v>1.2173321375085634E-2</v>
      </c>
      <c r="U74" s="48">
        <f t="shared" si="24"/>
        <v>1.0797636788325737E-2</v>
      </c>
    </row>
    <row r="75" spans="1:21" s="1" customFormat="1" ht="39" x14ac:dyDescent="0.25">
      <c r="A75" s="14" t="s">
        <v>33</v>
      </c>
      <c r="B75" s="48">
        <f t="shared" ref="B75:U75" si="25">B57/B59</f>
        <v>1.8750985597900106E-2</v>
      </c>
      <c r="C75" s="48">
        <f t="shared" si="25"/>
        <v>1.6975859105714922E-2</v>
      </c>
      <c r="D75" s="48">
        <f t="shared" si="25"/>
        <v>1.7180978945396483E-2</v>
      </c>
      <c r="E75" s="48">
        <f t="shared" si="25"/>
        <v>1.9222261289209303E-2</v>
      </c>
      <c r="F75" s="48">
        <f t="shared" si="25"/>
        <v>1.9743750947811601E-2</v>
      </c>
      <c r="G75" s="48">
        <f t="shared" si="25"/>
        <v>1.9946077690896347E-2</v>
      </c>
      <c r="H75" s="48">
        <f t="shared" si="25"/>
        <v>2.0774197979539614E-2</v>
      </c>
      <c r="I75" s="48">
        <f t="shared" si="25"/>
        <v>2.0434857057271175E-2</v>
      </c>
      <c r="J75" s="48">
        <f t="shared" si="25"/>
        <v>1.9250946299078465E-2</v>
      </c>
      <c r="K75" s="48">
        <f t="shared" si="25"/>
        <v>1.6696643075721884E-2</v>
      </c>
      <c r="L75" s="48">
        <f t="shared" si="25"/>
        <v>1.5985529525679724E-2</v>
      </c>
      <c r="M75" s="48">
        <f t="shared" si="25"/>
        <v>1.7546988619069497E-2</v>
      </c>
      <c r="N75" s="48">
        <f t="shared" si="25"/>
        <v>1.6525879607693354E-2</v>
      </c>
      <c r="O75" s="48">
        <f t="shared" si="25"/>
        <v>1.5763053651151847E-2</v>
      </c>
      <c r="P75" s="48">
        <f t="shared" si="25"/>
        <v>1.6280064481654182E-2</v>
      </c>
      <c r="Q75" s="48">
        <f t="shared" si="25"/>
        <v>1.5709785107597931E-2</v>
      </c>
      <c r="R75" s="48">
        <f t="shared" si="25"/>
        <v>1.4812038683602445E-2</v>
      </c>
      <c r="S75" s="48">
        <f t="shared" si="25"/>
        <v>1.3619577827371259E-2</v>
      </c>
      <c r="T75" s="48">
        <f t="shared" si="25"/>
        <v>1.3790038204392518E-2</v>
      </c>
      <c r="U75" s="48">
        <f t="shared" si="25"/>
        <v>1.4518306892094317E-2</v>
      </c>
    </row>
    <row r="76" spans="1:21" s="1" customFormat="1" x14ac:dyDescent="0.25">
      <c r="A76" s="14" t="s">
        <v>56</v>
      </c>
      <c r="B76" s="48">
        <f t="shared" ref="B76:U76" si="26">B58/B59</f>
        <v>3.0281531353723131E-2</v>
      </c>
      <c r="C76" s="48">
        <f t="shared" si="26"/>
        <v>3.1268134164366815E-2</v>
      </c>
      <c r="D76" s="48">
        <f t="shared" si="26"/>
        <v>3.1032012857921051E-2</v>
      </c>
      <c r="E76" s="48">
        <f t="shared" si="26"/>
        <v>2.8172157210558622E-2</v>
      </c>
      <c r="F76" s="48">
        <f t="shared" si="26"/>
        <v>3.1695532708878073E-2</v>
      </c>
      <c r="G76" s="48">
        <f t="shared" si="26"/>
        <v>3.2096503451401179E-2</v>
      </c>
      <c r="H76" s="48">
        <f t="shared" si="26"/>
        <v>3.4978116422681199E-2</v>
      </c>
      <c r="I76" s="48">
        <f t="shared" si="26"/>
        <v>3.2669308552908567E-2</v>
      </c>
      <c r="J76" s="48">
        <f t="shared" si="26"/>
        <v>3.1831902244609946E-2</v>
      </c>
      <c r="K76" s="48">
        <f t="shared" si="26"/>
        <v>3.0173531778455071E-2</v>
      </c>
      <c r="L76" s="48">
        <f t="shared" si="26"/>
        <v>2.9331852047071984E-2</v>
      </c>
      <c r="M76" s="48">
        <f t="shared" si="26"/>
        <v>2.9044018708618717E-2</v>
      </c>
      <c r="N76" s="48">
        <f t="shared" si="26"/>
        <v>2.8416442778162777E-2</v>
      </c>
      <c r="O76" s="48">
        <f t="shared" si="26"/>
        <v>3.0227869496273953E-2</v>
      </c>
      <c r="P76" s="48">
        <f t="shared" si="26"/>
        <v>3.0596317902799017E-2</v>
      </c>
      <c r="Q76" s="48">
        <f t="shared" si="26"/>
        <v>3.1856579666469903E-2</v>
      </c>
      <c r="R76" s="48">
        <f t="shared" si="26"/>
        <v>3.0971641537665864E-2</v>
      </c>
      <c r="S76" s="48">
        <f t="shared" si="26"/>
        <v>3.0595385060625469E-2</v>
      </c>
      <c r="T76" s="48">
        <f t="shared" si="26"/>
        <v>3.0558146635380347E-2</v>
      </c>
      <c r="U76" s="48">
        <f t="shared" si="26"/>
        <v>3.2039233533523226E-2</v>
      </c>
    </row>
    <row r="77" spans="1:21" s="43" customFormat="1" x14ac:dyDescent="0.25">
      <c r="A77" s="4" t="s">
        <v>55</v>
      </c>
      <c r="B77" s="50">
        <f t="shared" ref="B77:U77" si="27">SUM(B69:B76)+B64</f>
        <v>1</v>
      </c>
      <c r="C77" s="50">
        <f t="shared" si="27"/>
        <v>0.99999999999999989</v>
      </c>
      <c r="D77" s="50">
        <f t="shared" si="27"/>
        <v>1</v>
      </c>
      <c r="E77" s="50">
        <f t="shared" si="27"/>
        <v>1</v>
      </c>
      <c r="F77" s="50">
        <f t="shared" si="27"/>
        <v>1</v>
      </c>
      <c r="G77" s="50">
        <f t="shared" si="27"/>
        <v>1</v>
      </c>
      <c r="H77" s="50">
        <f t="shared" si="27"/>
        <v>1</v>
      </c>
      <c r="I77" s="50">
        <f t="shared" si="27"/>
        <v>1</v>
      </c>
      <c r="J77" s="50">
        <f t="shared" si="27"/>
        <v>0.99999999999999978</v>
      </c>
      <c r="K77" s="50">
        <f t="shared" si="27"/>
        <v>1</v>
      </c>
      <c r="L77" s="50">
        <f t="shared" si="27"/>
        <v>1</v>
      </c>
      <c r="M77" s="50">
        <f t="shared" si="27"/>
        <v>1</v>
      </c>
      <c r="N77" s="50">
        <f t="shared" si="27"/>
        <v>0.99999999999999989</v>
      </c>
      <c r="O77" s="50">
        <f t="shared" si="27"/>
        <v>1</v>
      </c>
      <c r="P77" s="50">
        <f t="shared" si="27"/>
        <v>1</v>
      </c>
      <c r="Q77" s="50">
        <f t="shared" si="27"/>
        <v>0.99999999999999989</v>
      </c>
      <c r="R77" s="50">
        <f t="shared" si="27"/>
        <v>1</v>
      </c>
      <c r="S77" s="50">
        <f t="shared" si="27"/>
        <v>1</v>
      </c>
      <c r="T77" s="50">
        <f t="shared" si="27"/>
        <v>1</v>
      </c>
      <c r="U77" s="50">
        <f t="shared" si="27"/>
        <v>1</v>
      </c>
    </row>
    <row r="78" spans="1:21" s="3" customFormat="1" x14ac:dyDescent="0.25">
      <c r="A78" s="21"/>
      <c r="B78" s="22"/>
      <c r="C78" s="22"/>
      <c r="D78" s="22"/>
      <c r="E78" s="22"/>
      <c r="F78" s="22"/>
      <c r="G78" s="22"/>
      <c r="H78" s="22"/>
      <c r="I78" s="22"/>
      <c r="J78" s="22"/>
      <c r="K78" s="22"/>
      <c r="L78" s="22"/>
      <c r="M78" s="22"/>
      <c r="N78" s="22"/>
      <c r="O78" s="22"/>
      <c r="P78" s="22"/>
      <c r="Q78" s="22"/>
      <c r="R78" s="22"/>
      <c r="S78" s="22"/>
      <c r="T78" s="22"/>
      <c r="U78" s="22"/>
    </row>
    <row r="79" spans="1:21" x14ac:dyDescent="0.25">
      <c r="A79" s="36" t="s">
        <v>54</v>
      </c>
    </row>
    <row r="80" spans="1:21" x14ac:dyDescent="0.25">
      <c r="A80" s="36"/>
    </row>
    <row r="81" spans="1:1" x14ac:dyDescent="0.25">
      <c r="A81" s="23" t="s">
        <v>43</v>
      </c>
    </row>
    <row r="82" spans="1:1" x14ac:dyDescent="0.25">
      <c r="A82" s="24" t="s">
        <v>44</v>
      </c>
    </row>
    <row r="83" spans="1:1" x14ac:dyDescent="0.25">
      <c r="A83" s="10"/>
    </row>
    <row r="84" spans="1:1" x14ac:dyDescent="0.25">
      <c r="A84" s="25" t="s">
        <v>41</v>
      </c>
    </row>
  </sheetData>
  <mergeCells count="3">
    <mergeCell ref="A6:A7"/>
    <mergeCell ref="B6:S6"/>
    <mergeCell ref="A44:A45"/>
  </mergeCells>
  <pageMargins left="0.7" right="0.7" top="0.75" bottom="0.75" header="0.3" footer="0.3"/>
  <pageSetup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U82"/>
  <sheetViews>
    <sheetView workbookViewId="0">
      <selection activeCell="T25" sqref="T25"/>
    </sheetView>
  </sheetViews>
  <sheetFormatPr defaultRowHeight="15" x14ac:dyDescent="0.25"/>
  <cols>
    <col min="1" max="1" width="62.42578125" customWidth="1"/>
    <col min="2" max="4" width="11.5703125" style="5" bestFit="1" customWidth="1"/>
    <col min="5" max="21" width="11.5703125" style="11" bestFit="1" customWidth="1"/>
  </cols>
  <sheetData>
    <row r="1" spans="1:21" x14ac:dyDescent="0.25">
      <c r="A1" s="18" t="s">
        <v>38</v>
      </c>
    </row>
    <row r="4" spans="1:21" s="10" customFormat="1" ht="23.25" x14ac:dyDescent="0.35">
      <c r="A4" s="19" t="s">
        <v>92</v>
      </c>
      <c r="B4" s="11"/>
      <c r="C4" s="11"/>
      <c r="D4" s="11"/>
      <c r="E4" s="11"/>
      <c r="F4" s="11"/>
      <c r="G4" s="11"/>
      <c r="H4" s="11"/>
      <c r="I4" s="11"/>
      <c r="J4" s="11"/>
      <c r="K4" s="11"/>
      <c r="L4" s="11"/>
      <c r="M4" s="11"/>
      <c r="N4" s="11"/>
      <c r="O4" s="11"/>
      <c r="P4" s="11"/>
      <c r="Q4" s="11"/>
      <c r="R4" s="11"/>
      <c r="S4" s="11"/>
      <c r="T4" s="11"/>
      <c r="U4" s="11"/>
    </row>
    <row r="5" spans="1:21" s="10" customFormat="1" ht="23.25" x14ac:dyDescent="0.35">
      <c r="A5" s="19" t="s">
        <v>53</v>
      </c>
      <c r="B5" s="11"/>
      <c r="C5" s="11"/>
      <c r="D5" s="11"/>
      <c r="E5" s="11"/>
      <c r="F5" s="11"/>
      <c r="G5" s="11"/>
      <c r="H5" s="11"/>
      <c r="I5" s="11"/>
      <c r="J5" s="11"/>
      <c r="K5" s="11"/>
      <c r="L5" s="11"/>
      <c r="M5" s="11"/>
      <c r="N5" s="11"/>
      <c r="O5" s="11"/>
      <c r="P5" s="11"/>
      <c r="Q5" s="11"/>
      <c r="R5" s="11"/>
      <c r="S5" s="11"/>
      <c r="T5" s="11"/>
      <c r="U5" s="11"/>
    </row>
    <row r="6" spans="1:21" s="15" customFormat="1" ht="15" customHeight="1" x14ac:dyDescent="0.25">
      <c r="A6" s="65" t="s">
        <v>36</v>
      </c>
      <c r="B6" s="70" t="s">
        <v>37</v>
      </c>
      <c r="C6" s="70"/>
      <c r="D6" s="70"/>
      <c r="E6" s="70"/>
      <c r="F6" s="70"/>
      <c r="G6" s="70"/>
      <c r="H6" s="70"/>
      <c r="I6" s="70"/>
      <c r="J6" s="70"/>
      <c r="K6" s="70"/>
      <c r="L6" s="70"/>
      <c r="M6" s="70"/>
      <c r="N6" s="70"/>
      <c r="O6" s="70"/>
      <c r="P6" s="70"/>
      <c r="Q6" s="70"/>
      <c r="R6" s="70"/>
      <c r="S6" s="70"/>
      <c r="T6" s="46"/>
      <c r="U6" s="46"/>
    </row>
    <row r="7" spans="1:21" s="17" customFormat="1" ht="12.75" x14ac:dyDescent="0.2">
      <c r="A7" s="66"/>
      <c r="B7" s="16" t="s">
        <v>0</v>
      </c>
      <c r="C7" s="16" t="s">
        <v>1</v>
      </c>
      <c r="D7" s="16" t="s">
        <v>2</v>
      </c>
      <c r="E7" s="16" t="s">
        <v>3</v>
      </c>
      <c r="F7" s="16" t="s">
        <v>4</v>
      </c>
      <c r="G7" s="16" t="s">
        <v>5</v>
      </c>
      <c r="H7" s="16" t="s">
        <v>6</v>
      </c>
      <c r="I7" s="16" t="s">
        <v>7</v>
      </c>
      <c r="J7" s="16" t="s">
        <v>8</v>
      </c>
      <c r="K7" s="16" t="s">
        <v>9</v>
      </c>
      <c r="L7" s="16" t="s">
        <v>10</v>
      </c>
      <c r="M7" s="16" t="s">
        <v>11</v>
      </c>
      <c r="N7" s="16" t="s">
        <v>12</v>
      </c>
      <c r="O7" s="16" t="s">
        <v>13</v>
      </c>
      <c r="P7" s="16" t="s">
        <v>14</v>
      </c>
      <c r="Q7" s="16" t="s">
        <v>15</v>
      </c>
      <c r="R7" s="16" t="s">
        <v>16</v>
      </c>
      <c r="S7" s="27" t="s">
        <v>17</v>
      </c>
      <c r="T7" s="27" t="s">
        <v>18</v>
      </c>
      <c r="U7" s="27" t="s">
        <v>19</v>
      </c>
    </row>
    <row r="8" spans="1:21" s="1" customFormat="1" ht="26.25" x14ac:dyDescent="0.25">
      <c r="A8" s="29" t="s">
        <v>20</v>
      </c>
      <c r="B8" s="41">
        <v>8473511</v>
      </c>
      <c r="C8" s="41">
        <v>9218125</v>
      </c>
      <c r="D8" s="41">
        <v>10291133</v>
      </c>
      <c r="E8" s="41">
        <v>11300941</v>
      </c>
      <c r="F8" s="41">
        <v>12140395</v>
      </c>
      <c r="G8" s="41">
        <v>12936138</v>
      </c>
      <c r="H8" s="41">
        <v>13897422</v>
      </c>
      <c r="I8" s="41">
        <v>15260593</v>
      </c>
      <c r="J8" s="41">
        <v>15928815</v>
      </c>
      <c r="K8" s="41">
        <v>17004902</v>
      </c>
      <c r="L8" s="41">
        <v>17410659</v>
      </c>
      <c r="M8" s="41">
        <v>17001756</v>
      </c>
      <c r="N8" s="41">
        <v>17014152</v>
      </c>
      <c r="O8" s="41">
        <v>17040824</v>
      </c>
      <c r="P8" s="41">
        <v>16966538</v>
      </c>
      <c r="Q8" s="41">
        <v>16970884</v>
      </c>
      <c r="R8" s="41">
        <v>17956840</v>
      </c>
      <c r="S8" s="41">
        <v>18494615</v>
      </c>
      <c r="T8" s="41">
        <v>18917465</v>
      </c>
      <c r="U8" s="41">
        <v>19090751</v>
      </c>
    </row>
    <row r="9" spans="1:21" x14ac:dyDescent="0.25">
      <c r="A9" s="34" t="s">
        <v>65</v>
      </c>
      <c r="B9" s="9">
        <v>1525912</v>
      </c>
      <c r="C9" s="9">
        <v>1821262</v>
      </c>
      <c r="D9" s="9">
        <v>2195891</v>
      </c>
      <c r="E9" s="9">
        <v>2504193</v>
      </c>
      <c r="F9" s="9">
        <v>2604667</v>
      </c>
      <c r="G9" s="9">
        <v>2828033</v>
      </c>
      <c r="H9" s="9">
        <v>2871628</v>
      </c>
      <c r="I9" s="9">
        <v>3057380</v>
      </c>
      <c r="J9" s="9">
        <v>3072883</v>
      </c>
      <c r="K9" s="9">
        <v>3743309</v>
      </c>
      <c r="L9" s="9">
        <v>3826867</v>
      </c>
      <c r="M9" s="9">
        <v>3445054</v>
      </c>
      <c r="N9" s="9">
        <v>3390923</v>
      </c>
      <c r="O9" s="9">
        <v>3293511</v>
      </c>
      <c r="P9" s="9">
        <v>3209481</v>
      </c>
      <c r="Q9" s="9">
        <v>3233086</v>
      </c>
      <c r="R9" s="9">
        <v>3768364</v>
      </c>
      <c r="S9" s="9">
        <v>3921583</v>
      </c>
      <c r="T9" s="9">
        <v>3981540</v>
      </c>
      <c r="U9" s="9">
        <v>4146717</v>
      </c>
    </row>
    <row r="10" spans="1:21" hidden="1" x14ac:dyDescent="0.25">
      <c r="A10" s="33" t="s">
        <v>64</v>
      </c>
      <c r="B10" s="9">
        <v>103748</v>
      </c>
      <c r="C10" s="9">
        <v>109499</v>
      </c>
      <c r="D10" s="9">
        <v>133363</v>
      </c>
      <c r="E10" s="9">
        <v>178796</v>
      </c>
      <c r="F10" s="9">
        <v>203077</v>
      </c>
      <c r="G10" s="9">
        <v>221457</v>
      </c>
      <c r="H10" s="9">
        <v>221899</v>
      </c>
      <c r="I10" s="9">
        <v>220646</v>
      </c>
      <c r="J10" s="9">
        <v>235996</v>
      </c>
      <c r="K10" s="9">
        <v>250245</v>
      </c>
      <c r="L10" s="9">
        <v>237631</v>
      </c>
      <c r="M10" s="9">
        <v>233039</v>
      </c>
      <c r="N10" s="9">
        <v>249574</v>
      </c>
      <c r="O10" s="9">
        <v>251889</v>
      </c>
      <c r="P10" s="9">
        <v>247054</v>
      </c>
      <c r="Q10" s="9">
        <v>255339</v>
      </c>
      <c r="R10" s="9">
        <v>261015</v>
      </c>
      <c r="S10" s="9">
        <v>274087</v>
      </c>
      <c r="T10" s="9">
        <v>306027</v>
      </c>
      <c r="U10" s="9">
        <v>337928</v>
      </c>
    </row>
    <row r="11" spans="1:21" hidden="1" x14ac:dyDescent="0.25">
      <c r="A11" s="33" t="s">
        <v>58</v>
      </c>
      <c r="B11" s="9">
        <v>41527</v>
      </c>
      <c r="C11" s="9">
        <v>34669</v>
      </c>
      <c r="D11" s="9">
        <v>43599</v>
      </c>
      <c r="E11" s="9">
        <v>30157</v>
      </c>
      <c r="F11" s="9">
        <v>30426</v>
      </c>
      <c r="G11" s="9">
        <v>37168</v>
      </c>
      <c r="H11" s="9">
        <v>42011</v>
      </c>
      <c r="I11" s="9">
        <v>57051</v>
      </c>
      <c r="J11" s="9">
        <v>36454</v>
      </c>
      <c r="K11" s="9">
        <v>52515</v>
      </c>
      <c r="L11" s="9">
        <v>26972</v>
      </c>
      <c r="M11" s="9">
        <v>26269</v>
      </c>
      <c r="N11" s="9">
        <v>24713</v>
      </c>
      <c r="O11" s="9">
        <v>16335</v>
      </c>
      <c r="P11" s="9">
        <v>27803</v>
      </c>
      <c r="Q11" s="9">
        <v>31790</v>
      </c>
      <c r="R11" s="9">
        <v>26411</v>
      </c>
      <c r="S11" s="9">
        <v>29926</v>
      </c>
      <c r="T11" s="9">
        <v>43732</v>
      </c>
      <c r="U11" s="9">
        <v>42974</v>
      </c>
    </row>
    <row r="12" spans="1:21" hidden="1" x14ac:dyDescent="0.25">
      <c r="A12" s="33" t="s">
        <v>59</v>
      </c>
      <c r="B12" s="9">
        <v>472101</v>
      </c>
      <c r="C12" s="9">
        <v>483512</v>
      </c>
      <c r="D12" s="9">
        <v>510230</v>
      </c>
      <c r="E12" s="9">
        <v>574053</v>
      </c>
      <c r="F12" s="9">
        <v>623390</v>
      </c>
      <c r="G12" s="9">
        <v>629723</v>
      </c>
      <c r="H12" s="9">
        <v>687339</v>
      </c>
      <c r="I12" s="9">
        <v>734866</v>
      </c>
      <c r="J12" s="9">
        <v>745260</v>
      </c>
      <c r="K12" s="9">
        <v>826710</v>
      </c>
      <c r="L12" s="9">
        <v>760172</v>
      </c>
      <c r="M12" s="9">
        <v>757545</v>
      </c>
      <c r="N12" s="9">
        <v>790913</v>
      </c>
      <c r="O12" s="9">
        <v>768435</v>
      </c>
      <c r="P12" s="9">
        <v>784872</v>
      </c>
      <c r="Q12" s="9">
        <v>803584</v>
      </c>
      <c r="R12" s="9">
        <v>853754</v>
      </c>
      <c r="S12" s="9">
        <v>827644</v>
      </c>
      <c r="T12" s="9">
        <v>914885</v>
      </c>
      <c r="U12" s="9">
        <v>881462</v>
      </c>
    </row>
    <row r="13" spans="1:21" hidden="1" x14ac:dyDescent="0.25">
      <c r="A13" s="33" t="s">
        <v>60</v>
      </c>
      <c r="B13" s="9">
        <v>329025</v>
      </c>
      <c r="C13" s="9">
        <v>422909</v>
      </c>
      <c r="D13" s="9">
        <v>508327</v>
      </c>
      <c r="E13" s="9">
        <v>560899</v>
      </c>
      <c r="F13" s="9">
        <v>613003</v>
      </c>
      <c r="G13" s="9">
        <v>694182</v>
      </c>
      <c r="H13" s="9">
        <v>684999</v>
      </c>
      <c r="I13" s="9">
        <v>725863</v>
      </c>
      <c r="J13" s="9">
        <v>795806</v>
      </c>
      <c r="K13" s="9">
        <v>824641</v>
      </c>
      <c r="L13" s="9">
        <v>821098</v>
      </c>
      <c r="M13" s="9">
        <v>832112</v>
      </c>
      <c r="N13" s="9">
        <v>819846</v>
      </c>
      <c r="O13" s="9">
        <v>835936</v>
      </c>
      <c r="P13" s="9">
        <v>831231</v>
      </c>
      <c r="Q13" s="9">
        <v>852436</v>
      </c>
      <c r="R13" s="9">
        <v>869027</v>
      </c>
      <c r="S13" s="9">
        <v>901333</v>
      </c>
      <c r="T13" s="9">
        <v>893505</v>
      </c>
      <c r="U13" s="9">
        <v>985192</v>
      </c>
    </row>
    <row r="14" spans="1:21" hidden="1" x14ac:dyDescent="0.25">
      <c r="A14" s="33" t="s">
        <v>61</v>
      </c>
      <c r="B14" s="9">
        <v>212418</v>
      </c>
      <c r="C14" s="9">
        <v>206617</v>
      </c>
      <c r="D14" s="9">
        <v>371589</v>
      </c>
      <c r="E14" s="9">
        <v>411999</v>
      </c>
      <c r="F14" s="9">
        <v>323286</v>
      </c>
      <c r="G14" s="9">
        <v>400354</v>
      </c>
      <c r="H14" s="9">
        <v>337794</v>
      </c>
      <c r="I14" s="9">
        <v>371047</v>
      </c>
      <c r="J14" s="9">
        <v>288544</v>
      </c>
      <c r="K14" s="9">
        <v>345899</v>
      </c>
      <c r="L14" s="9">
        <v>441912</v>
      </c>
      <c r="M14" s="9">
        <v>377243</v>
      </c>
      <c r="N14" s="9">
        <v>416395</v>
      </c>
      <c r="O14" s="9">
        <v>404322</v>
      </c>
      <c r="P14" s="9">
        <v>328266</v>
      </c>
      <c r="Q14" s="9">
        <v>338106</v>
      </c>
      <c r="R14" s="9">
        <v>343928</v>
      </c>
      <c r="S14" s="9">
        <v>383308</v>
      </c>
      <c r="T14" s="9">
        <v>372089</v>
      </c>
      <c r="U14" s="9">
        <v>401910</v>
      </c>
    </row>
    <row r="15" spans="1:21" hidden="1" x14ac:dyDescent="0.25">
      <c r="A15" s="33" t="s">
        <v>62</v>
      </c>
      <c r="B15" s="9">
        <v>19802</v>
      </c>
      <c r="C15" s="9">
        <v>57983</v>
      </c>
      <c r="D15" s="9">
        <v>109219</v>
      </c>
      <c r="E15" s="9">
        <v>166513</v>
      </c>
      <c r="F15" s="9">
        <v>190435</v>
      </c>
      <c r="G15" s="9">
        <v>226181</v>
      </c>
      <c r="H15" s="9">
        <v>259689</v>
      </c>
      <c r="I15" s="9">
        <v>234142</v>
      </c>
      <c r="J15" s="9">
        <v>237625</v>
      </c>
      <c r="K15" s="9">
        <v>263021</v>
      </c>
      <c r="L15" s="9">
        <v>258370</v>
      </c>
      <c r="M15" s="9">
        <v>280090</v>
      </c>
      <c r="N15" s="9">
        <v>288888</v>
      </c>
      <c r="O15" s="9">
        <v>266765</v>
      </c>
      <c r="P15" s="9">
        <v>273573</v>
      </c>
      <c r="Q15" s="9">
        <v>274129</v>
      </c>
      <c r="R15" s="9">
        <v>282027</v>
      </c>
      <c r="S15" s="9">
        <v>264520</v>
      </c>
      <c r="T15" s="9">
        <v>290260</v>
      </c>
      <c r="U15" s="9">
        <v>310828</v>
      </c>
    </row>
    <row r="16" spans="1:21" hidden="1" x14ac:dyDescent="0.25">
      <c r="A16" s="33" t="s">
        <v>63</v>
      </c>
      <c r="B16" s="9">
        <v>347291</v>
      </c>
      <c r="C16" s="9">
        <v>506073</v>
      </c>
      <c r="D16" s="9">
        <v>519564</v>
      </c>
      <c r="E16" s="9">
        <v>581776</v>
      </c>
      <c r="F16" s="9">
        <v>621050</v>
      </c>
      <c r="G16" s="9">
        <v>618968</v>
      </c>
      <c r="H16" s="9">
        <v>637897</v>
      </c>
      <c r="I16" s="9">
        <v>713765</v>
      </c>
      <c r="J16" s="9">
        <v>733198</v>
      </c>
      <c r="K16" s="9">
        <v>1180278</v>
      </c>
      <c r="L16" s="9">
        <v>1280712</v>
      </c>
      <c r="M16" s="9">
        <v>938756</v>
      </c>
      <c r="N16" s="9">
        <v>800594</v>
      </c>
      <c r="O16" s="9">
        <v>749829</v>
      </c>
      <c r="P16" s="9">
        <v>716682</v>
      </c>
      <c r="Q16" s="9">
        <v>677702</v>
      </c>
      <c r="R16" s="9">
        <v>1132202</v>
      </c>
      <c r="S16" s="9">
        <v>1240765</v>
      </c>
      <c r="T16" s="9">
        <v>1161042</v>
      </c>
      <c r="U16" s="9">
        <v>1186423</v>
      </c>
    </row>
    <row r="17" spans="1:21" x14ac:dyDescent="0.25">
      <c r="A17" s="34" t="s">
        <v>42</v>
      </c>
      <c r="B17" s="9">
        <v>6850557</v>
      </c>
      <c r="C17" s="9">
        <v>7236375</v>
      </c>
      <c r="D17" s="9">
        <v>7936063</v>
      </c>
      <c r="E17" s="9">
        <v>8653445</v>
      </c>
      <c r="F17" s="9">
        <v>9376754</v>
      </c>
      <c r="G17" s="9">
        <v>9915631</v>
      </c>
      <c r="H17" s="9">
        <v>10796667</v>
      </c>
      <c r="I17" s="9">
        <v>12002153</v>
      </c>
      <c r="J17" s="9">
        <v>12639996</v>
      </c>
      <c r="K17" s="9">
        <v>13014686</v>
      </c>
      <c r="L17" s="9">
        <v>13288714</v>
      </c>
      <c r="M17" s="9">
        <v>13240918</v>
      </c>
      <c r="N17" s="9">
        <v>13340935</v>
      </c>
      <c r="O17" s="9">
        <v>13453148</v>
      </c>
      <c r="P17" s="9">
        <v>13518371</v>
      </c>
      <c r="Q17" s="9">
        <v>13477546</v>
      </c>
      <c r="R17" s="9">
        <v>13930020</v>
      </c>
      <c r="S17" s="9">
        <v>14301668</v>
      </c>
      <c r="T17" s="9">
        <v>14632473</v>
      </c>
      <c r="U17" s="9">
        <v>14630275</v>
      </c>
    </row>
    <row r="18" spans="1:21" x14ac:dyDescent="0.25">
      <c r="A18" s="34" t="s">
        <v>66</v>
      </c>
      <c r="B18" s="9">
        <v>97042</v>
      </c>
      <c r="C18" s="9">
        <v>160488</v>
      </c>
      <c r="D18" s="9">
        <v>159179</v>
      </c>
      <c r="E18" s="9">
        <v>143303</v>
      </c>
      <c r="F18" s="9">
        <v>158974</v>
      </c>
      <c r="G18" s="9">
        <v>192474</v>
      </c>
      <c r="H18" s="9">
        <v>229127</v>
      </c>
      <c r="I18" s="9">
        <v>201060</v>
      </c>
      <c r="J18" s="9">
        <v>215936</v>
      </c>
      <c r="K18" s="9">
        <v>246907</v>
      </c>
      <c r="L18" s="9">
        <v>295078</v>
      </c>
      <c r="M18" s="9">
        <v>315784</v>
      </c>
      <c r="N18" s="9">
        <v>282294</v>
      </c>
      <c r="O18" s="9">
        <v>294165</v>
      </c>
      <c r="P18" s="9">
        <v>238686</v>
      </c>
      <c r="Q18" s="9">
        <v>260252</v>
      </c>
      <c r="R18" s="9">
        <v>258456</v>
      </c>
      <c r="S18" s="9">
        <v>271364</v>
      </c>
      <c r="T18" s="9">
        <v>303452</v>
      </c>
      <c r="U18" s="9">
        <v>313759</v>
      </c>
    </row>
    <row r="19" spans="1:21" s="1" customFormat="1" x14ac:dyDescent="0.25">
      <c r="A19" s="30" t="s">
        <v>69</v>
      </c>
      <c r="B19" s="41">
        <v>2990938</v>
      </c>
      <c r="C19" s="41">
        <v>3255972</v>
      </c>
      <c r="D19" s="41">
        <v>3692402</v>
      </c>
      <c r="E19" s="41">
        <v>4253082</v>
      </c>
      <c r="F19" s="41">
        <v>4591934</v>
      </c>
      <c r="G19" s="41">
        <v>4816471</v>
      </c>
      <c r="H19" s="41">
        <v>5124817</v>
      </c>
      <c r="I19" s="41">
        <v>5362561</v>
      </c>
      <c r="J19" s="41">
        <v>5759090</v>
      </c>
      <c r="K19" s="41">
        <v>6321581</v>
      </c>
      <c r="L19" s="41">
        <v>6832067</v>
      </c>
      <c r="M19" s="41">
        <v>7371838</v>
      </c>
      <c r="N19" s="41">
        <v>8004394</v>
      </c>
      <c r="O19" s="41">
        <v>8556056</v>
      </c>
      <c r="P19" s="41">
        <v>9049582</v>
      </c>
      <c r="Q19" s="41">
        <v>9579193</v>
      </c>
      <c r="R19" s="41">
        <v>10281960</v>
      </c>
      <c r="S19" s="41">
        <v>11049631</v>
      </c>
      <c r="T19" s="41">
        <v>12084233</v>
      </c>
      <c r="U19" s="41">
        <v>12546825</v>
      </c>
    </row>
    <row r="20" spans="1:21" x14ac:dyDescent="0.25">
      <c r="A20" s="33" t="s">
        <v>67</v>
      </c>
      <c r="B20" s="9">
        <v>2510197</v>
      </c>
      <c r="C20" s="9">
        <v>2735038</v>
      </c>
      <c r="D20" s="9">
        <v>3104999</v>
      </c>
      <c r="E20" s="9">
        <v>3590433</v>
      </c>
      <c r="F20" s="9">
        <v>3856220</v>
      </c>
      <c r="G20" s="9">
        <v>4028303</v>
      </c>
      <c r="H20" s="9">
        <v>4223009</v>
      </c>
      <c r="I20" s="9">
        <v>4404281</v>
      </c>
      <c r="J20" s="9">
        <v>4716680</v>
      </c>
      <c r="K20" s="9">
        <v>5168951</v>
      </c>
      <c r="L20" s="9">
        <v>5589230</v>
      </c>
      <c r="M20" s="9">
        <v>6068081</v>
      </c>
      <c r="N20" s="9">
        <v>6590666</v>
      </c>
      <c r="O20" s="9">
        <v>7053641</v>
      </c>
      <c r="P20" s="9">
        <v>7523114</v>
      </c>
      <c r="Q20" s="9">
        <v>8029599</v>
      </c>
      <c r="R20" s="9">
        <v>8670703</v>
      </c>
      <c r="S20" s="9">
        <v>9326393</v>
      </c>
      <c r="T20" s="9">
        <v>10266433</v>
      </c>
      <c r="U20" s="9">
        <v>10809826</v>
      </c>
    </row>
    <row r="21" spans="1:21" x14ac:dyDescent="0.25">
      <c r="A21" s="33" t="s">
        <v>68</v>
      </c>
      <c r="B21" s="9">
        <v>207433</v>
      </c>
      <c r="C21" s="9">
        <v>223731</v>
      </c>
      <c r="D21" s="9">
        <v>250348</v>
      </c>
      <c r="E21" s="9">
        <v>248442</v>
      </c>
      <c r="F21" s="9">
        <v>272987</v>
      </c>
      <c r="G21" s="9">
        <v>277528</v>
      </c>
      <c r="H21" s="9">
        <v>309489</v>
      </c>
      <c r="I21" s="9">
        <v>313796</v>
      </c>
      <c r="J21" s="9">
        <v>349241</v>
      </c>
      <c r="K21" s="9">
        <v>391820</v>
      </c>
      <c r="L21" s="9">
        <v>420743</v>
      </c>
      <c r="M21" s="9">
        <v>426204</v>
      </c>
      <c r="N21" s="9">
        <v>451240</v>
      </c>
      <c r="O21" s="9">
        <v>474238</v>
      </c>
      <c r="P21" s="9">
        <v>475018</v>
      </c>
      <c r="Q21" s="9">
        <v>465916</v>
      </c>
      <c r="R21" s="9">
        <v>471099</v>
      </c>
      <c r="S21" s="9">
        <v>501573</v>
      </c>
      <c r="T21" s="9">
        <v>542640</v>
      </c>
      <c r="U21" s="9">
        <v>532359</v>
      </c>
    </row>
    <row r="22" spans="1:21" x14ac:dyDescent="0.25">
      <c r="A22" s="33" t="s">
        <v>70</v>
      </c>
      <c r="B22" s="9">
        <v>273308</v>
      </c>
      <c r="C22" s="9">
        <v>297203</v>
      </c>
      <c r="D22" s="9">
        <v>337055</v>
      </c>
      <c r="E22" s="9">
        <v>414207</v>
      </c>
      <c r="F22" s="9">
        <v>462727</v>
      </c>
      <c r="G22" s="9">
        <v>510640</v>
      </c>
      <c r="H22" s="9">
        <v>592319</v>
      </c>
      <c r="I22" s="9">
        <v>644484</v>
      </c>
      <c r="J22" s="9">
        <v>693169</v>
      </c>
      <c r="K22" s="9">
        <v>760810</v>
      </c>
      <c r="L22" s="9">
        <v>822094</v>
      </c>
      <c r="M22" s="9">
        <v>877553</v>
      </c>
      <c r="N22" s="9">
        <v>962488</v>
      </c>
      <c r="O22" s="9">
        <v>1028177</v>
      </c>
      <c r="P22" s="9">
        <v>1051450</v>
      </c>
      <c r="Q22" s="9">
        <v>1083678</v>
      </c>
      <c r="R22" s="9">
        <v>1140158</v>
      </c>
      <c r="S22" s="9">
        <v>1221665</v>
      </c>
      <c r="T22" s="9">
        <v>1275160</v>
      </c>
      <c r="U22" s="9">
        <v>1204640</v>
      </c>
    </row>
    <row r="23" spans="1:21" s="1" customFormat="1" x14ac:dyDescent="0.25">
      <c r="A23" s="30" t="s">
        <v>21</v>
      </c>
      <c r="B23" s="41">
        <v>813241</v>
      </c>
      <c r="C23" s="41">
        <v>907833</v>
      </c>
      <c r="D23" s="41">
        <v>744312</v>
      </c>
      <c r="E23" s="41">
        <v>821574</v>
      </c>
      <c r="F23" s="41">
        <v>918484</v>
      </c>
      <c r="G23" s="41">
        <v>1044217</v>
      </c>
      <c r="H23" s="41">
        <v>1120801</v>
      </c>
      <c r="I23" s="41">
        <v>1265347</v>
      </c>
      <c r="J23" s="41">
        <v>1160014</v>
      </c>
      <c r="K23" s="41">
        <v>1045400</v>
      </c>
      <c r="L23" s="41">
        <v>1035931</v>
      </c>
      <c r="M23" s="41">
        <v>1159381</v>
      </c>
      <c r="N23" s="41">
        <v>1199012</v>
      </c>
      <c r="O23" s="41">
        <v>1122801</v>
      </c>
      <c r="P23" s="41">
        <v>1327313</v>
      </c>
      <c r="Q23" s="41">
        <v>1356662</v>
      </c>
      <c r="R23" s="41">
        <v>1341065</v>
      </c>
      <c r="S23" s="41">
        <v>1360869</v>
      </c>
      <c r="T23" s="41">
        <v>1524366</v>
      </c>
      <c r="U23" s="41">
        <v>1406004</v>
      </c>
    </row>
    <row r="24" spans="1:21" s="1" customFormat="1" x14ac:dyDescent="0.25">
      <c r="A24" s="31" t="s">
        <v>22</v>
      </c>
      <c r="B24" s="41">
        <v>953129</v>
      </c>
      <c r="C24" s="41">
        <v>1025948</v>
      </c>
      <c r="D24" s="41">
        <v>1181089</v>
      </c>
      <c r="E24" s="41">
        <v>1302032</v>
      </c>
      <c r="F24" s="41">
        <v>1383128</v>
      </c>
      <c r="G24" s="41">
        <v>1458831</v>
      </c>
      <c r="H24" s="41">
        <v>1532954</v>
      </c>
      <c r="I24" s="41">
        <v>1633846</v>
      </c>
      <c r="J24" s="41">
        <v>1677621</v>
      </c>
      <c r="K24" s="41">
        <v>1843330</v>
      </c>
      <c r="L24" s="41">
        <v>1762504</v>
      </c>
      <c r="M24" s="41">
        <v>1922351</v>
      </c>
      <c r="N24" s="41">
        <v>1858658</v>
      </c>
      <c r="O24" s="41">
        <v>1936250</v>
      </c>
      <c r="P24" s="41">
        <v>2124690</v>
      </c>
      <c r="Q24" s="41">
        <v>2263770</v>
      </c>
      <c r="R24" s="41">
        <v>2459808</v>
      </c>
      <c r="S24" s="41">
        <v>2536801</v>
      </c>
      <c r="T24" s="41">
        <v>2564070</v>
      </c>
      <c r="U24" s="41">
        <v>2660724</v>
      </c>
    </row>
    <row r="25" spans="1:21" s="1" customFormat="1" x14ac:dyDescent="0.25">
      <c r="A25" s="30" t="s">
        <v>24</v>
      </c>
      <c r="B25" s="41">
        <v>721925</v>
      </c>
      <c r="C25" s="41">
        <v>412066</v>
      </c>
      <c r="D25" s="41">
        <v>-115723</v>
      </c>
      <c r="E25" s="41">
        <v>1140630</v>
      </c>
      <c r="F25" s="41">
        <v>688575</v>
      </c>
      <c r="G25" s="41">
        <v>1171841</v>
      </c>
      <c r="H25" s="41">
        <v>1409782</v>
      </c>
      <c r="I25" s="41">
        <v>266410</v>
      </c>
      <c r="J25" s="41">
        <v>-1769175</v>
      </c>
      <c r="K25" s="41">
        <v>1790650</v>
      </c>
      <c r="L25" s="41">
        <v>1462633</v>
      </c>
      <c r="M25" s="41">
        <v>498370</v>
      </c>
      <c r="N25" s="41">
        <v>1556442</v>
      </c>
      <c r="O25" s="41">
        <v>2310141</v>
      </c>
      <c r="P25" s="41">
        <v>2332583</v>
      </c>
      <c r="Q25" s="41">
        <v>336283</v>
      </c>
      <c r="R25" s="41">
        <v>2877431</v>
      </c>
      <c r="S25" s="41">
        <v>1460952</v>
      </c>
      <c r="T25" s="41">
        <v>1872096</v>
      </c>
      <c r="U25" s="41">
        <v>30148</v>
      </c>
    </row>
    <row r="26" spans="1:21" s="1" customFormat="1" x14ac:dyDescent="0.25">
      <c r="A26" s="30" t="s">
        <v>23</v>
      </c>
      <c r="B26" s="41">
        <v>1421528</v>
      </c>
      <c r="C26" s="41">
        <v>1523789</v>
      </c>
      <c r="D26" s="41">
        <v>1681632</v>
      </c>
      <c r="E26" s="41">
        <v>1740915</v>
      </c>
      <c r="F26" s="41">
        <v>1775203</v>
      </c>
      <c r="G26" s="41">
        <v>2120882</v>
      </c>
      <c r="H26" s="41">
        <v>2178696</v>
      </c>
      <c r="I26" s="41">
        <v>2241068</v>
      </c>
      <c r="J26" s="41">
        <v>2411801</v>
      </c>
      <c r="K26" s="41">
        <v>2501743</v>
      </c>
      <c r="L26" s="41">
        <v>2546454</v>
      </c>
      <c r="M26" s="41">
        <v>2608722</v>
      </c>
      <c r="N26" s="41">
        <v>2726320</v>
      </c>
      <c r="O26" s="41">
        <v>2808031</v>
      </c>
      <c r="P26" s="41">
        <v>2839818</v>
      </c>
      <c r="Q26" s="41">
        <v>2929087</v>
      </c>
      <c r="R26" s="41">
        <v>2998748</v>
      </c>
      <c r="S26" s="41">
        <v>3105405</v>
      </c>
      <c r="T26" s="41">
        <v>3125505</v>
      </c>
      <c r="U26" s="41">
        <v>3019818</v>
      </c>
    </row>
    <row r="27" spans="1:21" s="1" customFormat="1" x14ac:dyDescent="0.25">
      <c r="A27" s="30" t="s">
        <v>25</v>
      </c>
      <c r="B27" s="41">
        <v>501417</v>
      </c>
      <c r="C27" s="41">
        <v>615648</v>
      </c>
      <c r="D27" s="41">
        <v>670821</v>
      </c>
      <c r="E27" s="41">
        <v>710275</v>
      </c>
      <c r="F27" s="41">
        <v>783831</v>
      </c>
      <c r="G27" s="41">
        <v>729777</v>
      </c>
      <c r="H27" s="41">
        <v>850228</v>
      </c>
      <c r="I27" s="41">
        <v>819285</v>
      </c>
      <c r="J27" s="41">
        <v>917384</v>
      </c>
      <c r="K27" s="41">
        <v>867021</v>
      </c>
      <c r="L27" s="41">
        <v>927085</v>
      </c>
      <c r="M27" s="41">
        <v>958614</v>
      </c>
      <c r="N27" s="41">
        <v>873833</v>
      </c>
      <c r="O27" s="41">
        <v>932431</v>
      </c>
      <c r="P27" s="41">
        <v>897271</v>
      </c>
      <c r="Q27" s="41">
        <v>949537</v>
      </c>
      <c r="R27" s="41">
        <v>877659</v>
      </c>
      <c r="S27" s="41">
        <v>1178173</v>
      </c>
      <c r="T27" s="41">
        <v>1105513</v>
      </c>
      <c r="U27" s="41">
        <v>1036725</v>
      </c>
    </row>
    <row r="28" spans="1:21" s="1" customFormat="1" x14ac:dyDescent="0.25">
      <c r="A28" s="2" t="s">
        <v>26</v>
      </c>
      <c r="B28" s="6">
        <v>15875689</v>
      </c>
      <c r="C28" s="6">
        <v>16959381</v>
      </c>
      <c r="D28" s="6">
        <v>18145666</v>
      </c>
      <c r="E28" s="6">
        <v>21269449</v>
      </c>
      <c r="F28" s="6">
        <v>22281550</v>
      </c>
      <c r="G28" s="6">
        <v>24278157</v>
      </c>
      <c r="H28" s="6">
        <v>26114700</v>
      </c>
      <c r="I28" s="6">
        <v>26849110</v>
      </c>
      <c r="J28" s="6">
        <v>26085550</v>
      </c>
      <c r="K28" s="6">
        <v>31374627</v>
      </c>
      <c r="L28" s="6">
        <v>31977333</v>
      </c>
      <c r="M28" s="6">
        <v>31521032</v>
      </c>
      <c r="N28" s="6">
        <v>33232811</v>
      </c>
      <c r="O28" s="6">
        <v>34706534</v>
      </c>
      <c r="P28" s="6">
        <v>35537795</v>
      </c>
      <c r="Q28" s="6">
        <v>34385416</v>
      </c>
      <c r="R28" s="6">
        <v>38793511</v>
      </c>
      <c r="S28" s="6">
        <v>39186446</v>
      </c>
      <c r="T28" s="6">
        <v>41193248</v>
      </c>
      <c r="U28" s="6">
        <v>39790995</v>
      </c>
    </row>
    <row r="29" spans="1:21" x14ac:dyDescent="0.25">
      <c r="A29" s="10"/>
      <c r="B29" s="11"/>
      <c r="C29" s="11"/>
      <c r="D29" s="11"/>
    </row>
    <row r="30" spans="1:21" s="20" customFormat="1" hidden="1" x14ac:dyDescent="0.25">
      <c r="A30" s="26" t="s">
        <v>27</v>
      </c>
      <c r="B30" s="27" t="s">
        <v>0</v>
      </c>
      <c r="C30" s="27" t="s">
        <v>1</v>
      </c>
      <c r="D30" s="27" t="s">
        <v>2</v>
      </c>
      <c r="E30" s="27" t="s">
        <v>3</v>
      </c>
      <c r="F30" s="27" t="s">
        <v>4</v>
      </c>
      <c r="G30" s="27" t="s">
        <v>5</v>
      </c>
      <c r="H30" s="27" t="s">
        <v>6</v>
      </c>
      <c r="I30" s="27" t="s">
        <v>7</v>
      </c>
      <c r="J30" s="27" t="s">
        <v>8</v>
      </c>
      <c r="K30" s="27" t="s">
        <v>9</v>
      </c>
      <c r="L30" s="27" t="s">
        <v>10</v>
      </c>
      <c r="M30" s="27" t="s">
        <v>11</v>
      </c>
      <c r="N30" s="27" t="s">
        <v>12</v>
      </c>
      <c r="O30" s="27" t="s">
        <v>13</v>
      </c>
      <c r="P30" s="27" t="s">
        <v>14</v>
      </c>
      <c r="Q30" s="27" t="s">
        <v>15</v>
      </c>
      <c r="R30" s="27" t="s">
        <v>16</v>
      </c>
      <c r="S30" s="27" t="s">
        <v>17</v>
      </c>
      <c r="T30" s="27" t="s">
        <v>18</v>
      </c>
      <c r="U30" s="27" t="s">
        <v>19</v>
      </c>
    </row>
    <row r="31" spans="1:21" s="1" customFormat="1" ht="26.25" hidden="1" x14ac:dyDescent="0.25">
      <c r="A31" s="32" t="s">
        <v>20</v>
      </c>
      <c r="B31" s="42">
        <v>0.53374130722767366</v>
      </c>
      <c r="C31" s="42">
        <v>0.54354135920408886</v>
      </c>
      <c r="D31" s="42">
        <v>0.56713999916013003</v>
      </c>
      <c r="E31" s="42">
        <v>0.53132269669985344</v>
      </c>
      <c r="F31" s="42">
        <v>0.54486312666757919</v>
      </c>
      <c r="G31" s="42">
        <v>0.5328303132729556</v>
      </c>
      <c r="H31" s="42">
        <v>0.53216854874840602</v>
      </c>
      <c r="I31" s="42">
        <v>0.56838357025614628</v>
      </c>
      <c r="J31" s="42">
        <v>0.61063749853846283</v>
      </c>
      <c r="K31" s="42">
        <v>0.54199535184912317</v>
      </c>
      <c r="L31" s="42">
        <v>0.54446876479661388</v>
      </c>
      <c r="M31" s="42">
        <v>0.53937815233968223</v>
      </c>
      <c r="N31" s="42">
        <v>0.51196848801023787</v>
      </c>
      <c r="O31" s="42">
        <v>0.4909975741167355</v>
      </c>
      <c r="P31" s="42">
        <v>0.47742236117913339</v>
      </c>
      <c r="Q31" s="42">
        <v>0.49354889293763377</v>
      </c>
      <c r="R31" s="42">
        <v>0.46288256816971274</v>
      </c>
      <c r="S31" s="42">
        <v>0.47196459204287117</v>
      </c>
      <c r="T31" s="42">
        <v>0.45923703321476372</v>
      </c>
      <c r="U31" s="42">
        <v>0.47977566281014083</v>
      </c>
    </row>
    <row r="32" spans="1:21" hidden="1" x14ac:dyDescent="0.25">
      <c r="A32" s="28" t="s">
        <v>71</v>
      </c>
      <c r="B32" s="12">
        <v>9.6116269347428007E-2</v>
      </c>
      <c r="C32" s="12">
        <v>0.10738965060104493</v>
      </c>
      <c r="D32" s="12">
        <v>0.12101462685359689</v>
      </c>
      <c r="E32" s="12">
        <v>0.11773661837690294</v>
      </c>
      <c r="F32" s="12">
        <v>0.1168979267600324</v>
      </c>
      <c r="G32" s="12">
        <v>0.11648466561938783</v>
      </c>
      <c r="H32" s="12">
        <v>0.10996212860955706</v>
      </c>
      <c r="I32" s="12">
        <v>0.11387267585405997</v>
      </c>
      <c r="J32" s="12">
        <v>0.1178001997274353</v>
      </c>
      <c r="K32" s="12">
        <v>0.11931007179782567</v>
      </c>
      <c r="L32" s="12">
        <v>0.11967436433801405</v>
      </c>
      <c r="M32" s="12">
        <v>0.10929382007543408</v>
      </c>
      <c r="N32" s="12">
        <v>0.10203539507988055</v>
      </c>
      <c r="O32" s="12">
        <v>9.4895992783376182E-2</v>
      </c>
      <c r="P32" s="12">
        <v>9.0311765262870131E-2</v>
      </c>
      <c r="Q32" s="12">
        <v>9.4024920332503759E-2</v>
      </c>
      <c r="R32" s="12">
        <v>9.7139029256722853E-2</v>
      </c>
      <c r="S32" s="12">
        <v>0.1000749851109233</v>
      </c>
      <c r="T32" s="12">
        <v>9.6655160573888232E-2</v>
      </c>
      <c r="U32" s="12">
        <v>0.1042124480677098</v>
      </c>
    </row>
    <row r="33" spans="1:21" hidden="1" x14ac:dyDescent="0.25">
      <c r="A33" s="28" t="s">
        <v>42</v>
      </c>
      <c r="B33" s="12">
        <v>0.4315124212876682</v>
      </c>
      <c r="C33" s="12">
        <v>0.42668862737384106</v>
      </c>
      <c r="D33" s="12">
        <v>0.43735308475313056</v>
      </c>
      <c r="E33" s="12">
        <v>0.40684857421553328</v>
      </c>
      <c r="F33" s="12">
        <v>0.42083041799156701</v>
      </c>
      <c r="G33" s="12">
        <v>0.40841778064125706</v>
      </c>
      <c r="H33" s="12">
        <v>0.41343254948362418</v>
      </c>
      <c r="I33" s="12">
        <v>0.44702237802295869</v>
      </c>
      <c r="J33" s="12">
        <v>0.48455930582257228</v>
      </c>
      <c r="K33" s="12">
        <v>0.41481564067678001</v>
      </c>
      <c r="L33" s="12">
        <v>0.41556667655804819</v>
      </c>
      <c r="M33" s="12">
        <v>0.42006613235251944</v>
      </c>
      <c r="N33" s="12">
        <v>0.40143865651328742</v>
      </c>
      <c r="O33" s="12">
        <v>0.38762579979896583</v>
      </c>
      <c r="P33" s="12">
        <v>0.38039419722017082</v>
      </c>
      <c r="Q33" s="12">
        <v>0.39195529872315638</v>
      </c>
      <c r="R33" s="12">
        <v>0.35908118757283919</v>
      </c>
      <c r="S33" s="12">
        <v>0.36496466150566448</v>
      </c>
      <c r="T33" s="12">
        <v>0.3552153255795707</v>
      </c>
      <c r="U33" s="12">
        <v>0.36767803871202515</v>
      </c>
    </row>
    <row r="34" spans="1:21" hidden="1" x14ac:dyDescent="0.25">
      <c r="A34" s="28" t="s">
        <v>72</v>
      </c>
      <c r="B34" s="12">
        <v>6.1126165925774936E-3</v>
      </c>
      <c r="C34" s="12">
        <v>9.4630812292028823E-3</v>
      </c>
      <c r="D34" s="12">
        <v>8.7722875534025583E-3</v>
      </c>
      <c r="E34" s="12">
        <v>6.737504107417169E-3</v>
      </c>
      <c r="F34" s="12">
        <v>7.1347819159798126E-3</v>
      </c>
      <c r="G34" s="12">
        <v>7.9278670123106958E-3</v>
      </c>
      <c r="H34" s="12">
        <v>8.7738706552248358E-3</v>
      </c>
      <c r="I34" s="12">
        <v>7.4885163791276509E-3</v>
      </c>
      <c r="J34" s="12">
        <v>8.2779929884552947E-3</v>
      </c>
      <c r="K34" s="12">
        <v>7.869639374517505E-3</v>
      </c>
      <c r="L34" s="12">
        <v>9.227723900551682E-3</v>
      </c>
      <c r="M34" s="12">
        <v>1.0018199911728778E-2</v>
      </c>
      <c r="N34" s="12">
        <v>8.4944364170698658E-3</v>
      </c>
      <c r="O34" s="12">
        <v>8.4757815343934947E-3</v>
      </c>
      <c r="P34" s="12">
        <v>6.7163986960924278E-3</v>
      </c>
      <c r="Q34" s="12">
        <v>7.568673881973683E-3</v>
      </c>
      <c r="R34" s="12">
        <v>6.6623513401506762E-3</v>
      </c>
      <c r="S34" s="12">
        <v>6.9249454262833637E-3</v>
      </c>
      <c r="T34" s="12">
        <v>7.3665470613048043E-3</v>
      </c>
      <c r="U34" s="12">
        <v>7.8851760304058747E-3</v>
      </c>
    </row>
    <row r="35" spans="1:21" s="1" customFormat="1" hidden="1" x14ac:dyDescent="0.25">
      <c r="A35" s="30" t="s">
        <v>69</v>
      </c>
      <c r="B35" s="42">
        <v>0.18839736656468895</v>
      </c>
      <c r="C35" s="42">
        <v>0.19198648818609595</v>
      </c>
      <c r="D35" s="42">
        <v>0.20348671688324915</v>
      </c>
      <c r="E35" s="42">
        <v>0.19996202064284788</v>
      </c>
      <c r="F35" s="42">
        <v>0.20608682968644462</v>
      </c>
      <c r="G35" s="42">
        <v>0.1983870110074665</v>
      </c>
      <c r="H35" s="42">
        <v>0.19624261431301143</v>
      </c>
      <c r="I35" s="42">
        <v>0.19972956273038472</v>
      </c>
      <c r="J35" s="42">
        <v>0.22077702022767395</v>
      </c>
      <c r="K35" s="42">
        <v>0.20148704875439635</v>
      </c>
      <c r="L35" s="42">
        <v>0.21365343382451563</v>
      </c>
      <c r="M35" s="42">
        <v>0.23387045195728362</v>
      </c>
      <c r="N35" s="42">
        <v>0.24085816875376567</v>
      </c>
      <c r="O35" s="42">
        <v>0.24652579828340104</v>
      </c>
      <c r="P35" s="42">
        <v>0.25464669375238391</v>
      </c>
      <c r="Q35" s="42">
        <v>0.27858301903341814</v>
      </c>
      <c r="R35" s="42">
        <v>0.26504329551403583</v>
      </c>
      <c r="S35" s="42">
        <v>0.28197583929912912</v>
      </c>
      <c r="T35" s="42">
        <v>0.29335470220750742</v>
      </c>
      <c r="U35" s="42">
        <v>0.31531820202033151</v>
      </c>
    </row>
    <row r="36" spans="1:21" s="1" customFormat="1" hidden="1" x14ac:dyDescent="0.25">
      <c r="A36" s="30" t="s">
        <v>21</v>
      </c>
      <c r="B36" s="42">
        <v>5.1225556257747301E-2</v>
      </c>
      <c r="C36" s="42">
        <v>5.3529842863958302E-2</v>
      </c>
      <c r="D36" s="42">
        <v>4.1018720393067962E-2</v>
      </c>
      <c r="E36" s="42">
        <v>3.8626952677523523E-2</v>
      </c>
      <c r="F36" s="42">
        <v>4.1221728290895383E-2</v>
      </c>
      <c r="G36" s="42">
        <v>4.3010554713852456E-2</v>
      </c>
      <c r="H36" s="42">
        <v>4.291839462065427E-2</v>
      </c>
      <c r="I36" s="42">
        <v>4.7128079850691514E-2</v>
      </c>
      <c r="J36" s="42">
        <v>4.4469600985986492E-2</v>
      </c>
      <c r="K36" s="42">
        <v>3.3319918034404039E-2</v>
      </c>
      <c r="L36" s="42">
        <v>3.2395791106156355E-2</v>
      </c>
      <c r="M36" s="42">
        <v>3.6781187874813236E-2</v>
      </c>
      <c r="N36" s="42">
        <v>3.6079162849028928E-2</v>
      </c>
      <c r="O36" s="42">
        <v>3.2351285783823874E-2</v>
      </c>
      <c r="P36" s="42">
        <v>3.734933470126664E-2</v>
      </c>
      <c r="Q36" s="42">
        <v>3.9454575742227459E-2</v>
      </c>
      <c r="R36" s="42">
        <v>3.4569312378041783E-2</v>
      </c>
      <c r="S36" s="42">
        <v>3.4728053674477143E-2</v>
      </c>
      <c r="T36" s="42">
        <v>3.7005239305237594E-2</v>
      </c>
      <c r="U36" s="42">
        <v>3.5334728372587818E-2</v>
      </c>
    </row>
    <row r="37" spans="1:21" s="1" customFormat="1" hidden="1" x14ac:dyDescent="0.25">
      <c r="A37" s="31" t="s">
        <v>73</v>
      </c>
      <c r="B37" s="42">
        <v>6.0037016346188188E-2</v>
      </c>
      <c r="C37" s="42">
        <v>6.0494424884964849E-2</v>
      </c>
      <c r="D37" s="42">
        <v>6.5089316644536502E-2</v>
      </c>
      <c r="E37" s="42">
        <v>6.1216066293019629E-2</v>
      </c>
      <c r="F37" s="42">
        <v>6.2075035174841968E-2</v>
      </c>
      <c r="G37" s="42">
        <v>6.008821015532604E-2</v>
      </c>
      <c r="H37" s="42">
        <v>5.8700808356979023E-2</v>
      </c>
      <c r="I37" s="42">
        <v>6.0852892330509278E-2</v>
      </c>
      <c r="J37" s="42">
        <v>6.4312272503359136E-2</v>
      </c>
      <c r="K37" s="42">
        <v>5.8752252257851544E-2</v>
      </c>
      <c r="L37" s="42">
        <v>5.5117291989297545E-2</v>
      </c>
      <c r="M37" s="42">
        <v>6.0986296387757863E-2</v>
      </c>
      <c r="N37" s="42">
        <v>5.5928401602861701E-2</v>
      </c>
      <c r="O37" s="42">
        <v>5.5789206724013406E-2</v>
      </c>
      <c r="P37" s="42">
        <v>5.9786770676121016E-2</v>
      </c>
      <c r="Q37" s="42">
        <v>6.583517849544121E-2</v>
      </c>
      <c r="R37" s="42">
        <v>6.3407717852606849E-2</v>
      </c>
      <c r="S37" s="42">
        <v>6.4736694927628805E-2</v>
      </c>
      <c r="T37" s="42">
        <v>6.2244909651212744E-2</v>
      </c>
      <c r="U37" s="42">
        <v>6.6867490998905654E-2</v>
      </c>
    </row>
    <row r="38" spans="1:21" s="1" customFormat="1" hidden="1" x14ac:dyDescent="0.25">
      <c r="A38" s="30" t="s">
        <v>23</v>
      </c>
      <c r="B38" s="42">
        <v>8.9541184637718721E-2</v>
      </c>
      <c r="C38" s="42">
        <v>8.9849328816894905E-2</v>
      </c>
      <c r="D38" s="42">
        <v>9.267403026155116E-2</v>
      </c>
      <c r="E38" s="42">
        <v>8.1850498336839855E-2</v>
      </c>
      <c r="F38" s="42">
        <v>7.9671432193900341E-2</v>
      </c>
      <c r="G38" s="42">
        <v>8.7357619443683476E-2</v>
      </c>
      <c r="H38" s="42">
        <v>8.3427954370526941E-2</v>
      </c>
      <c r="I38" s="42">
        <v>8.3468986495269307E-2</v>
      </c>
      <c r="J38" s="42">
        <v>9.2457356659146533E-2</v>
      </c>
      <c r="K38" s="42">
        <v>7.9737776643527908E-2</v>
      </c>
      <c r="L38" s="42">
        <v>7.9633095105210938E-2</v>
      </c>
      <c r="M38" s="42">
        <v>8.2761313144823434E-2</v>
      </c>
      <c r="N38" s="42">
        <v>8.2036996509263091E-2</v>
      </c>
      <c r="O38" s="42">
        <v>8.0907848648902825E-2</v>
      </c>
      <c r="P38" s="42">
        <v>7.9909797442413069E-2</v>
      </c>
      <c r="Q38" s="42">
        <v>8.5183991957520591E-2</v>
      </c>
      <c r="R38" s="42">
        <v>7.7300247456333612E-2</v>
      </c>
      <c r="S38" s="42">
        <v>7.9246916140340976E-2</v>
      </c>
      <c r="T38" s="42">
        <v>7.5874206374792294E-2</v>
      </c>
      <c r="U38" s="42">
        <v>7.5891995161216752E-2</v>
      </c>
    </row>
    <row r="39" spans="1:21" s="1" customFormat="1" hidden="1" x14ac:dyDescent="0.25">
      <c r="A39" s="30" t="s">
        <v>24</v>
      </c>
      <c r="B39" s="42">
        <v>4.5473616924594583E-2</v>
      </c>
      <c r="C39" s="42">
        <v>2.4297231131254142E-2</v>
      </c>
      <c r="D39" s="42">
        <v>-6.3774457217497553E-3</v>
      </c>
      <c r="E39" s="42">
        <v>5.3627623357803016E-2</v>
      </c>
      <c r="F39" s="42">
        <v>3.0903370726004249E-2</v>
      </c>
      <c r="G39" s="42">
        <v>4.8267296401452546E-2</v>
      </c>
      <c r="H39" s="42">
        <v>5.39842311035547E-2</v>
      </c>
      <c r="I39" s="42">
        <v>9.922489050847496E-3</v>
      </c>
      <c r="J39" s="42">
        <v>-6.7822031737877861E-2</v>
      </c>
      <c r="K39" s="42">
        <v>5.7073188471690836E-2</v>
      </c>
      <c r="L39" s="42">
        <v>4.5739680666927414E-2</v>
      </c>
      <c r="M39" s="42">
        <v>1.5810713304056798E-2</v>
      </c>
      <c r="N39" s="42">
        <v>4.68344973887403E-2</v>
      </c>
      <c r="O39" s="42">
        <v>6.6562134957066005E-2</v>
      </c>
      <c r="P39" s="42">
        <v>6.5636683423943437E-2</v>
      </c>
      <c r="Q39" s="42">
        <v>9.7798147912475444E-3</v>
      </c>
      <c r="R39" s="42">
        <v>7.4172997643858526E-2</v>
      </c>
      <c r="S39" s="42">
        <v>3.7282074521379154E-2</v>
      </c>
      <c r="T39" s="42">
        <v>4.5446671260299748E-2</v>
      </c>
      <c r="U39" s="42">
        <v>7.5765886226268034E-4</v>
      </c>
    </row>
    <row r="40" spans="1:21" s="1" customFormat="1" hidden="1" x14ac:dyDescent="0.25">
      <c r="A40" s="30" t="s">
        <v>25</v>
      </c>
      <c r="B40" s="42">
        <v>3.1583952041388565E-2</v>
      </c>
      <c r="C40" s="42">
        <v>3.6301324912742981E-2</v>
      </c>
      <c r="D40" s="42">
        <v>3.6968662379214957E-2</v>
      </c>
      <c r="E40" s="42">
        <v>3.3394141992112727E-2</v>
      </c>
      <c r="F40" s="42">
        <v>3.5178477260334226E-2</v>
      </c>
      <c r="G40" s="42">
        <v>3.0058995005263375E-2</v>
      </c>
      <c r="H40" s="42">
        <v>3.2557448486867549E-2</v>
      </c>
      <c r="I40" s="42">
        <v>3.0514419286151385E-2</v>
      </c>
      <c r="J40" s="42">
        <v>3.5168282823248888E-2</v>
      </c>
      <c r="K40" s="42">
        <v>2.7634463989006149E-2</v>
      </c>
      <c r="L40" s="42">
        <v>2.8991942511278224E-2</v>
      </c>
      <c r="M40" s="42">
        <v>3.0411884991582764E-2</v>
      </c>
      <c r="N40" s="42">
        <v>2.6294284886102474E-2</v>
      </c>
      <c r="O40" s="42">
        <v>2.6866151486057352E-2</v>
      </c>
      <c r="P40" s="42">
        <v>2.5248358824738564E-2</v>
      </c>
      <c r="Q40" s="42">
        <v>2.7614527042511279E-2</v>
      </c>
      <c r="R40" s="42">
        <v>2.2623860985410679E-2</v>
      </c>
      <c r="S40" s="42">
        <v>3.0065829394173689E-2</v>
      </c>
      <c r="T40" s="42">
        <v>2.6837237986186473E-2</v>
      </c>
      <c r="U40" s="42">
        <v>2.605426177455477E-2</v>
      </c>
    </row>
    <row r="41" spans="1:21" s="3" customFormat="1" hidden="1" x14ac:dyDescent="0.25">
      <c r="A41" s="4" t="s">
        <v>28</v>
      </c>
      <c r="B41" s="7">
        <v>1</v>
      </c>
      <c r="C41" s="7">
        <v>1</v>
      </c>
      <c r="D41" s="7">
        <v>1</v>
      </c>
      <c r="E41" s="7">
        <v>1</v>
      </c>
      <c r="F41" s="7">
        <v>1</v>
      </c>
      <c r="G41" s="7">
        <v>0.99999999999999989</v>
      </c>
      <c r="H41" s="7">
        <v>1</v>
      </c>
      <c r="I41" s="7">
        <v>1</v>
      </c>
      <c r="J41" s="7">
        <v>1</v>
      </c>
      <c r="K41" s="7">
        <v>1</v>
      </c>
      <c r="L41" s="7">
        <v>1</v>
      </c>
      <c r="M41" s="7">
        <v>1.0000000000000002</v>
      </c>
      <c r="N41" s="7">
        <v>1</v>
      </c>
      <c r="O41" s="7">
        <v>1</v>
      </c>
      <c r="P41" s="7">
        <v>1.0000000000000002</v>
      </c>
      <c r="Q41" s="7">
        <v>1</v>
      </c>
      <c r="R41" s="7">
        <v>1</v>
      </c>
      <c r="S41" s="7">
        <v>1</v>
      </c>
      <c r="T41" s="7">
        <v>0.99999999999999989</v>
      </c>
      <c r="U41" s="7">
        <v>1</v>
      </c>
    </row>
    <row r="42" spans="1:21" s="3" customFormat="1" hidden="1" x14ac:dyDescent="0.25">
      <c r="A42" s="21"/>
      <c r="B42" s="22"/>
      <c r="C42" s="22"/>
      <c r="D42" s="22"/>
      <c r="E42" s="22"/>
      <c r="F42" s="22"/>
      <c r="G42" s="22"/>
      <c r="H42" s="22"/>
      <c r="I42" s="22"/>
      <c r="J42" s="22"/>
      <c r="K42" s="22"/>
      <c r="L42" s="22"/>
      <c r="M42" s="22"/>
      <c r="N42" s="22"/>
      <c r="O42" s="22"/>
      <c r="P42" s="22"/>
      <c r="Q42" s="22"/>
      <c r="R42" s="22"/>
      <c r="S42" s="22"/>
      <c r="T42" s="22"/>
      <c r="U42" s="22"/>
    </row>
    <row r="43" spans="1:21" x14ac:dyDescent="0.25">
      <c r="A43" s="68" t="s">
        <v>39</v>
      </c>
    </row>
    <row r="44" spans="1:21" x14ac:dyDescent="0.25">
      <c r="A44" s="69"/>
      <c r="B44" s="27" t="s">
        <v>0</v>
      </c>
      <c r="C44" s="27" t="s">
        <v>1</v>
      </c>
      <c r="D44" s="27" t="s">
        <v>2</v>
      </c>
      <c r="E44" s="27" t="s">
        <v>3</v>
      </c>
      <c r="F44" s="27" t="s">
        <v>4</v>
      </c>
      <c r="G44" s="27" t="s">
        <v>5</v>
      </c>
      <c r="H44" s="27" t="s">
        <v>6</v>
      </c>
      <c r="I44" s="27" t="s">
        <v>7</v>
      </c>
      <c r="J44" s="27" t="s">
        <v>8</v>
      </c>
      <c r="K44" s="27" t="s">
        <v>9</v>
      </c>
      <c r="L44" s="27" t="s">
        <v>10</v>
      </c>
      <c r="M44" s="27" t="s">
        <v>11</v>
      </c>
      <c r="N44" s="27" t="s">
        <v>12</v>
      </c>
      <c r="O44" s="27" t="s">
        <v>13</v>
      </c>
      <c r="P44" s="27" t="s">
        <v>14</v>
      </c>
      <c r="Q44" s="27" t="s">
        <v>15</v>
      </c>
      <c r="R44" s="27" t="s">
        <v>16</v>
      </c>
      <c r="S44" s="27" t="s">
        <v>17</v>
      </c>
      <c r="T44" s="27" t="s">
        <v>18</v>
      </c>
      <c r="U44" s="27" t="s">
        <v>19</v>
      </c>
    </row>
    <row r="45" spans="1:21" s="1" customFormat="1" ht="26.25" x14ac:dyDescent="0.25">
      <c r="A45" s="14" t="s">
        <v>29</v>
      </c>
      <c r="B45" s="41">
        <v>8667731</v>
      </c>
      <c r="C45" s="41">
        <v>9357064</v>
      </c>
      <c r="D45" s="41">
        <v>10288850</v>
      </c>
      <c r="E45" s="41">
        <v>11198657</v>
      </c>
      <c r="F45" s="41">
        <v>12120224</v>
      </c>
      <c r="G45" s="41">
        <v>12880910</v>
      </c>
      <c r="H45" s="41">
        <v>13737608</v>
      </c>
      <c r="I45" s="41">
        <v>14689662</v>
      </c>
      <c r="J45" s="41">
        <v>15669256</v>
      </c>
      <c r="K45" s="41">
        <v>16680646</v>
      </c>
      <c r="L45" s="41">
        <v>17083903</v>
      </c>
      <c r="M45" s="41">
        <v>18219000</v>
      </c>
      <c r="N45" s="41">
        <v>19027409</v>
      </c>
      <c r="O45" s="41">
        <v>19863566</v>
      </c>
      <c r="P45" s="41">
        <v>20158507</v>
      </c>
      <c r="Q45" s="41">
        <v>20607171</v>
      </c>
      <c r="R45" s="41">
        <v>21291662</v>
      </c>
      <c r="S45" s="41">
        <v>22010710</v>
      </c>
      <c r="T45" s="41">
        <v>22854397</v>
      </c>
      <c r="U45" s="41">
        <v>24095181</v>
      </c>
    </row>
    <row r="46" spans="1:21" ht="26.25" x14ac:dyDescent="0.25">
      <c r="A46" s="35" t="s">
        <v>51</v>
      </c>
      <c r="B46" s="9">
        <v>3199979</v>
      </c>
      <c r="C46" s="9">
        <v>3452178</v>
      </c>
      <c r="D46" s="9">
        <v>3734104</v>
      </c>
      <c r="E46" s="9">
        <v>3952043</v>
      </c>
      <c r="F46" s="9">
        <v>4228443</v>
      </c>
      <c r="G46" s="9">
        <v>4424056</v>
      </c>
      <c r="H46" s="9">
        <v>4774055</v>
      </c>
      <c r="I46" s="9">
        <v>5141848</v>
      </c>
      <c r="J46" s="9">
        <v>5464976</v>
      </c>
      <c r="K46" s="9">
        <v>5781383</v>
      </c>
      <c r="L46" s="9">
        <v>5877271</v>
      </c>
      <c r="M46" s="9">
        <v>6270814</v>
      </c>
      <c r="N46" s="9">
        <v>6559776</v>
      </c>
      <c r="O46" s="9">
        <v>6809436</v>
      </c>
      <c r="P46" s="9">
        <v>6919487</v>
      </c>
      <c r="Q46" s="9">
        <v>7045490</v>
      </c>
      <c r="R46" s="9">
        <v>7386168</v>
      </c>
      <c r="S46" s="9">
        <v>7581099</v>
      </c>
      <c r="T46" s="9">
        <v>7883638</v>
      </c>
      <c r="U46" s="9">
        <v>8211801</v>
      </c>
    </row>
    <row r="47" spans="1:21" ht="26.25" x14ac:dyDescent="0.25">
      <c r="A47" s="35" t="s">
        <v>40</v>
      </c>
      <c r="B47" s="9">
        <v>996570</v>
      </c>
      <c r="C47" s="9">
        <v>1033658</v>
      </c>
      <c r="D47" s="9">
        <v>1198081</v>
      </c>
      <c r="E47" s="9">
        <v>1361086</v>
      </c>
      <c r="F47" s="9">
        <v>1540360</v>
      </c>
      <c r="G47" s="9">
        <v>1689366</v>
      </c>
      <c r="H47" s="9">
        <v>1732760</v>
      </c>
      <c r="I47" s="9">
        <v>1830388</v>
      </c>
      <c r="J47" s="9">
        <v>1895429</v>
      </c>
      <c r="K47" s="9">
        <v>2005770</v>
      </c>
      <c r="L47" s="9">
        <v>2107481</v>
      </c>
      <c r="M47" s="9">
        <v>2128316</v>
      </c>
      <c r="N47" s="9">
        <v>2192332</v>
      </c>
      <c r="O47" s="9">
        <v>2173785</v>
      </c>
      <c r="P47" s="9">
        <v>2247306</v>
      </c>
      <c r="Q47" s="9">
        <v>2344069</v>
      </c>
      <c r="R47" s="9">
        <v>2385141</v>
      </c>
      <c r="S47" s="9">
        <v>2410223</v>
      </c>
      <c r="T47" s="9">
        <v>2464355</v>
      </c>
      <c r="U47" s="9">
        <v>2696570</v>
      </c>
    </row>
    <row r="48" spans="1:21" x14ac:dyDescent="0.25">
      <c r="A48" s="35" t="s">
        <v>75</v>
      </c>
      <c r="B48" s="9">
        <v>3363637</v>
      </c>
      <c r="C48" s="9">
        <v>3679542</v>
      </c>
      <c r="D48" s="9">
        <v>3972503</v>
      </c>
      <c r="E48" s="9">
        <v>4313322</v>
      </c>
      <c r="F48" s="9">
        <v>4581042</v>
      </c>
      <c r="G48" s="9">
        <v>4862687</v>
      </c>
      <c r="H48" s="9">
        <v>5166611</v>
      </c>
      <c r="I48" s="9">
        <v>5492618</v>
      </c>
      <c r="J48" s="9">
        <v>5954624</v>
      </c>
      <c r="K48" s="9">
        <v>6319596</v>
      </c>
      <c r="L48" s="9">
        <v>6384424</v>
      </c>
      <c r="M48" s="9">
        <v>6731871</v>
      </c>
      <c r="N48" s="9">
        <v>7088822</v>
      </c>
      <c r="O48" s="9">
        <v>7407800</v>
      </c>
      <c r="P48" s="9">
        <v>7623605</v>
      </c>
      <c r="Q48" s="9">
        <v>7711596</v>
      </c>
      <c r="R48" s="9">
        <v>7938642</v>
      </c>
      <c r="S48" s="9">
        <v>8321461</v>
      </c>
      <c r="T48" s="9">
        <v>8676914</v>
      </c>
      <c r="U48" s="9">
        <v>9118427</v>
      </c>
    </row>
    <row r="49" spans="1:21" x14ac:dyDescent="0.25">
      <c r="A49" s="35" t="s">
        <v>76</v>
      </c>
      <c r="B49" s="9">
        <v>1107545</v>
      </c>
      <c r="C49" s="9">
        <v>1191686</v>
      </c>
      <c r="D49" s="9">
        <v>1384162</v>
      </c>
      <c r="E49" s="9">
        <v>1572206</v>
      </c>
      <c r="F49" s="9">
        <v>1770379</v>
      </c>
      <c r="G49" s="9">
        <v>1904801</v>
      </c>
      <c r="H49" s="9">
        <v>2064182</v>
      </c>
      <c r="I49" s="9">
        <v>2224808</v>
      </c>
      <c r="J49" s="9">
        <v>2354227</v>
      </c>
      <c r="K49" s="9">
        <v>2573897</v>
      </c>
      <c r="L49" s="9">
        <v>2714727</v>
      </c>
      <c r="M49" s="9">
        <v>3087999</v>
      </c>
      <c r="N49" s="9">
        <v>3186479</v>
      </c>
      <c r="O49" s="9">
        <v>3472545</v>
      </c>
      <c r="P49" s="9">
        <v>3368109</v>
      </c>
      <c r="Q49" s="9">
        <v>3506016</v>
      </c>
      <c r="R49" s="9">
        <v>3581711</v>
      </c>
      <c r="S49" s="9">
        <v>3697927</v>
      </c>
      <c r="T49" s="9">
        <v>3829490</v>
      </c>
      <c r="U49" s="9">
        <v>4068383</v>
      </c>
    </row>
    <row r="50" spans="1:21" s="1" customFormat="1" x14ac:dyDescent="0.25">
      <c r="A50" s="14" t="s">
        <v>74</v>
      </c>
      <c r="B50" s="41">
        <v>378627</v>
      </c>
      <c r="C50" s="41">
        <v>413821</v>
      </c>
      <c r="D50" s="41">
        <v>450891</v>
      </c>
      <c r="E50" s="41">
        <v>469144</v>
      </c>
      <c r="F50" s="41">
        <v>525227</v>
      </c>
      <c r="G50" s="41">
        <v>560543</v>
      </c>
      <c r="H50" s="41">
        <v>588562</v>
      </c>
      <c r="I50" s="41">
        <v>634996</v>
      </c>
      <c r="J50" s="41">
        <v>680070</v>
      </c>
      <c r="K50" s="41">
        <v>641964</v>
      </c>
      <c r="L50" s="41">
        <v>648930</v>
      </c>
      <c r="M50" s="41">
        <v>671398</v>
      </c>
      <c r="N50" s="41">
        <v>676204</v>
      </c>
      <c r="O50" s="41">
        <v>685609</v>
      </c>
      <c r="P50" s="41">
        <v>694851</v>
      </c>
      <c r="Q50" s="41">
        <v>699568</v>
      </c>
      <c r="R50" s="41">
        <v>720695</v>
      </c>
      <c r="S50" s="41">
        <v>763853</v>
      </c>
      <c r="T50" s="41">
        <v>801961</v>
      </c>
      <c r="U50" s="41">
        <v>775123</v>
      </c>
    </row>
    <row r="51" spans="1:21" s="1" customFormat="1" ht="26.25" x14ac:dyDescent="0.25">
      <c r="A51" s="14" t="s">
        <v>30</v>
      </c>
      <c r="B51" s="41">
        <v>2758117</v>
      </c>
      <c r="C51" s="41">
        <v>3203582</v>
      </c>
      <c r="D51" s="41">
        <v>3609813</v>
      </c>
      <c r="E51" s="41">
        <v>3826860</v>
      </c>
      <c r="F51" s="41">
        <v>4005784</v>
      </c>
      <c r="G51" s="41">
        <v>4095637</v>
      </c>
      <c r="H51" s="41">
        <v>3979434</v>
      </c>
      <c r="I51" s="41">
        <v>4300653</v>
      </c>
      <c r="J51" s="41">
        <v>4617305</v>
      </c>
      <c r="K51" s="41">
        <v>4317079</v>
      </c>
      <c r="L51" s="41">
        <v>4446792</v>
      </c>
      <c r="M51" s="41">
        <v>4736175</v>
      </c>
      <c r="N51" s="41">
        <v>4717782</v>
      </c>
      <c r="O51" s="41">
        <v>4545460</v>
      </c>
      <c r="P51" s="41">
        <v>4603092</v>
      </c>
      <c r="Q51" s="41">
        <v>4816037</v>
      </c>
      <c r="R51" s="41">
        <v>4883462</v>
      </c>
      <c r="S51" s="41">
        <v>5057617</v>
      </c>
      <c r="T51" s="41">
        <v>5534542</v>
      </c>
      <c r="U51" s="41">
        <v>5508593</v>
      </c>
    </row>
    <row r="52" spans="1:21" s="1" customFormat="1" ht="39" x14ac:dyDescent="0.25">
      <c r="A52" s="14" t="s">
        <v>52</v>
      </c>
      <c r="B52" s="41">
        <v>1299488</v>
      </c>
      <c r="C52" s="41">
        <v>1733288</v>
      </c>
      <c r="D52" s="41">
        <v>2102857</v>
      </c>
      <c r="E52" s="41">
        <v>2651076</v>
      </c>
      <c r="F52" s="41">
        <v>2694520</v>
      </c>
      <c r="G52" s="41">
        <v>2728955</v>
      </c>
      <c r="H52" s="41">
        <v>2648769</v>
      </c>
      <c r="I52" s="41">
        <v>2956812</v>
      </c>
      <c r="J52" s="41">
        <v>3075854</v>
      </c>
      <c r="K52" s="41">
        <v>3637345</v>
      </c>
      <c r="L52" s="41">
        <v>4393099</v>
      </c>
      <c r="M52" s="41">
        <v>3452103</v>
      </c>
      <c r="N52" s="41">
        <v>3093822</v>
      </c>
      <c r="O52" s="41">
        <v>3091679</v>
      </c>
      <c r="P52" s="41">
        <v>3129803</v>
      </c>
      <c r="Q52" s="41">
        <v>3077607</v>
      </c>
      <c r="R52" s="41">
        <v>3313121</v>
      </c>
      <c r="S52" s="41">
        <v>4796183</v>
      </c>
      <c r="T52" s="41">
        <v>3866045</v>
      </c>
      <c r="U52" s="41">
        <v>3004275</v>
      </c>
    </row>
    <row r="53" spans="1:21" s="1" customFormat="1" ht="26.25" x14ac:dyDescent="0.25">
      <c r="A53" s="14" t="s">
        <v>31</v>
      </c>
      <c r="B53" s="41">
        <v>542066</v>
      </c>
      <c r="C53" s="41">
        <v>651751</v>
      </c>
      <c r="D53" s="41">
        <v>740593</v>
      </c>
      <c r="E53" s="41">
        <v>874502</v>
      </c>
      <c r="F53" s="41">
        <v>946022</v>
      </c>
      <c r="G53" s="41">
        <v>1009629</v>
      </c>
      <c r="H53" s="41">
        <v>1096283</v>
      </c>
      <c r="I53" s="41">
        <v>1171492</v>
      </c>
      <c r="J53" s="41">
        <v>1334898</v>
      </c>
      <c r="K53" s="41">
        <v>1423533</v>
      </c>
      <c r="L53" s="41">
        <v>1511035</v>
      </c>
      <c r="M53" s="41">
        <v>1645347</v>
      </c>
      <c r="N53" s="41">
        <v>1721338</v>
      </c>
      <c r="O53" s="41">
        <v>1794970</v>
      </c>
      <c r="P53" s="41">
        <v>1876890</v>
      </c>
      <c r="Q53" s="41">
        <v>1961282</v>
      </c>
      <c r="R53" s="41">
        <v>2055627</v>
      </c>
      <c r="S53" s="41">
        <v>2195096</v>
      </c>
      <c r="T53" s="41">
        <v>2308726</v>
      </c>
      <c r="U53" s="41">
        <v>2435689</v>
      </c>
    </row>
    <row r="54" spans="1:21" s="1" customFormat="1" ht="26.25" x14ac:dyDescent="0.25">
      <c r="A54" s="14" t="s">
        <v>32</v>
      </c>
      <c r="B54" s="41">
        <v>361058</v>
      </c>
      <c r="C54" s="41">
        <v>405653</v>
      </c>
      <c r="D54" s="41">
        <v>426864</v>
      </c>
      <c r="E54" s="41">
        <v>484246</v>
      </c>
      <c r="F54" s="41">
        <v>507570</v>
      </c>
      <c r="G54" s="41">
        <v>561402</v>
      </c>
      <c r="H54" s="41">
        <v>586538</v>
      </c>
      <c r="I54" s="41">
        <v>638342</v>
      </c>
      <c r="J54" s="41">
        <v>688935</v>
      </c>
      <c r="K54" s="41">
        <v>777610</v>
      </c>
      <c r="L54" s="41">
        <v>801000</v>
      </c>
      <c r="M54" s="41">
        <v>836756</v>
      </c>
      <c r="N54" s="41">
        <v>914404</v>
      </c>
      <c r="O54" s="41">
        <v>938909</v>
      </c>
      <c r="P54" s="41">
        <v>982543</v>
      </c>
      <c r="Q54" s="41">
        <v>1012766</v>
      </c>
      <c r="R54" s="41">
        <v>1102621</v>
      </c>
      <c r="S54" s="41">
        <v>1137462</v>
      </c>
      <c r="T54" s="41">
        <v>1196585</v>
      </c>
      <c r="U54" s="41">
        <v>1281720</v>
      </c>
    </row>
    <row r="55" spans="1:21" s="1" customFormat="1" x14ac:dyDescent="0.25">
      <c r="A55" s="14" t="s">
        <v>57</v>
      </c>
      <c r="B55" s="41">
        <v>387471</v>
      </c>
      <c r="C55" s="41">
        <v>401596</v>
      </c>
      <c r="D55" s="41">
        <v>457238</v>
      </c>
      <c r="E55" s="41">
        <v>468640</v>
      </c>
      <c r="F55" s="41">
        <v>492468</v>
      </c>
      <c r="G55" s="41">
        <v>503664</v>
      </c>
      <c r="H55" s="41">
        <v>486836</v>
      </c>
      <c r="I55" s="41">
        <v>498163</v>
      </c>
      <c r="J55" s="41">
        <v>506246</v>
      </c>
      <c r="K55" s="41">
        <v>516079</v>
      </c>
      <c r="L55" s="41">
        <v>507682</v>
      </c>
      <c r="M55" s="41">
        <v>503328</v>
      </c>
      <c r="N55" s="41">
        <v>490804</v>
      </c>
      <c r="O55" s="41">
        <v>491673</v>
      </c>
      <c r="P55" s="41">
        <v>464216</v>
      </c>
      <c r="Q55" s="41">
        <v>466965</v>
      </c>
      <c r="R55" s="41">
        <v>470296</v>
      </c>
      <c r="S55" s="41">
        <v>476320</v>
      </c>
      <c r="T55" s="41">
        <v>471748</v>
      </c>
      <c r="U55" s="41">
        <v>424973</v>
      </c>
    </row>
    <row r="56" spans="1:21" s="1" customFormat="1" ht="26.25" x14ac:dyDescent="0.25">
      <c r="A56" s="14" t="s">
        <v>33</v>
      </c>
      <c r="B56" s="41">
        <v>283829</v>
      </c>
      <c r="C56" s="41">
        <v>288356</v>
      </c>
      <c r="D56" s="41">
        <v>326315</v>
      </c>
      <c r="E56" s="41">
        <v>403030</v>
      </c>
      <c r="F56" s="41">
        <v>443177</v>
      </c>
      <c r="G56" s="41">
        <v>470074</v>
      </c>
      <c r="H56" s="41">
        <v>508747</v>
      </c>
      <c r="I56" s="41">
        <v>537151</v>
      </c>
      <c r="J56" s="41">
        <v>539085</v>
      </c>
      <c r="K56" s="41">
        <v>490395</v>
      </c>
      <c r="L56" s="41">
        <v>492157</v>
      </c>
      <c r="M56" s="41">
        <v>553314</v>
      </c>
      <c r="N56" s="41">
        <v>530211</v>
      </c>
      <c r="O56" s="41">
        <v>519017</v>
      </c>
      <c r="P56" s="41">
        <v>545045</v>
      </c>
      <c r="Q56" s="41">
        <v>538399</v>
      </c>
      <c r="R56" s="41">
        <v>525250</v>
      </c>
      <c r="S56" s="41">
        <v>519217</v>
      </c>
      <c r="T56" s="41">
        <v>534400</v>
      </c>
      <c r="U56" s="41">
        <v>571411</v>
      </c>
    </row>
    <row r="57" spans="1:21" s="1" customFormat="1" x14ac:dyDescent="0.25">
      <c r="A57" s="14" t="s">
        <v>56</v>
      </c>
      <c r="B57" s="41">
        <v>458364</v>
      </c>
      <c r="C57" s="41">
        <v>531128</v>
      </c>
      <c r="D57" s="41">
        <v>589385</v>
      </c>
      <c r="E57" s="41">
        <v>590681</v>
      </c>
      <c r="F57" s="41">
        <v>711452</v>
      </c>
      <c r="G57" s="41">
        <v>756426</v>
      </c>
      <c r="H57" s="41">
        <v>856592</v>
      </c>
      <c r="I57" s="41">
        <v>858746</v>
      </c>
      <c r="J57" s="41">
        <v>891390</v>
      </c>
      <c r="K57" s="41">
        <v>886223</v>
      </c>
      <c r="L57" s="41">
        <v>903059</v>
      </c>
      <c r="M57" s="41">
        <v>915853</v>
      </c>
      <c r="N57" s="41">
        <v>911704</v>
      </c>
      <c r="O57" s="41">
        <v>995288</v>
      </c>
      <c r="P57" s="41">
        <v>1024343</v>
      </c>
      <c r="Q57" s="41">
        <v>1091775</v>
      </c>
      <c r="R57" s="41">
        <v>1098286</v>
      </c>
      <c r="S57" s="41">
        <v>1166383</v>
      </c>
      <c r="T57" s="41">
        <v>1184208</v>
      </c>
      <c r="U57" s="41">
        <v>1260999</v>
      </c>
    </row>
    <row r="58" spans="1:21" s="1" customFormat="1" x14ac:dyDescent="0.25">
      <c r="A58" s="13" t="s">
        <v>55</v>
      </c>
      <c r="B58" s="37">
        <v>15136751</v>
      </c>
      <c r="C58" s="37">
        <v>16986239</v>
      </c>
      <c r="D58" s="37">
        <v>18992806</v>
      </c>
      <c r="E58" s="47">
        <v>20966836</v>
      </c>
      <c r="F58" s="47">
        <v>22446444</v>
      </c>
      <c r="G58" s="47">
        <v>23567240</v>
      </c>
      <c r="H58" s="47">
        <v>24489369</v>
      </c>
      <c r="I58" s="47">
        <v>26286017</v>
      </c>
      <c r="J58" s="47">
        <v>28003039</v>
      </c>
      <c r="K58" s="47">
        <v>29370874</v>
      </c>
      <c r="L58" s="47">
        <v>30787657</v>
      </c>
      <c r="M58" s="47">
        <v>31533274</v>
      </c>
      <c r="N58" s="47">
        <v>32083678</v>
      </c>
      <c r="O58" s="47">
        <v>32926171</v>
      </c>
      <c r="P58" s="47">
        <v>33479290</v>
      </c>
      <c r="Q58" s="47">
        <v>34271570</v>
      </c>
      <c r="R58" s="47">
        <v>35461020</v>
      </c>
      <c r="S58" s="47">
        <v>38122841</v>
      </c>
      <c r="T58" s="47">
        <v>38752612</v>
      </c>
      <c r="U58" s="47">
        <v>39357964</v>
      </c>
    </row>
    <row r="59" spans="1:21" s="1" customFormat="1" x14ac:dyDescent="0.25">
      <c r="A59" s="13"/>
      <c r="B59" s="37"/>
      <c r="C59" s="37"/>
      <c r="D59" s="37"/>
      <c r="E59" s="47"/>
      <c r="F59" s="47"/>
      <c r="G59" s="47"/>
      <c r="H59" s="47"/>
      <c r="I59" s="47"/>
      <c r="J59" s="47"/>
      <c r="K59" s="47"/>
      <c r="L59" s="47"/>
      <c r="M59" s="47"/>
      <c r="N59" s="47"/>
      <c r="O59" s="47"/>
      <c r="P59" s="47"/>
      <c r="Q59" s="47"/>
      <c r="R59" s="47"/>
      <c r="S59" s="47"/>
      <c r="T59" s="47"/>
      <c r="U59" s="47"/>
    </row>
    <row r="60" spans="1:21" ht="26.25" x14ac:dyDescent="0.25">
      <c r="A60" s="2" t="s">
        <v>34</v>
      </c>
      <c r="B60" s="37">
        <v>738938</v>
      </c>
      <c r="C60" s="37">
        <v>-26858</v>
      </c>
      <c r="D60" s="37">
        <v>-847140</v>
      </c>
      <c r="E60" s="47">
        <v>302613</v>
      </c>
      <c r="F60" s="47">
        <v>-164894</v>
      </c>
      <c r="G60" s="47">
        <v>710917</v>
      </c>
      <c r="H60" s="47">
        <v>1625331</v>
      </c>
      <c r="I60" s="47">
        <v>563093</v>
      </c>
      <c r="J60" s="47">
        <v>-1917489</v>
      </c>
      <c r="K60" s="47">
        <v>2003753</v>
      </c>
      <c r="L60" s="47">
        <v>1189676</v>
      </c>
      <c r="M60" s="47">
        <v>-12242</v>
      </c>
      <c r="N60" s="47">
        <v>1149133</v>
      </c>
      <c r="O60" s="47">
        <v>1780363</v>
      </c>
      <c r="P60" s="47">
        <v>2058505</v>
      </c>
      <c r="Q60" s="47">
        <v>113846</v>
      </c>
      <c r="R60" s="47">
        <v>3332491</v>
      </c>
      <c r="S60" s="47">
        <v>1063605</v>
      </c>
      <c r="T60" s="47">
        <v>2440636</v>
      </c>
      <c r="U60" s="47">
        <v>433031</v>
      </c>
    </row>
    <row r="62" spans="1:21" x14ac:dyDescent="0.25">
      <c r="A62" s="27" t="s">
        <v>35</v>
      </c>
      <c r="B62" s="27" t="s">
        <v>0</v>
      </c>
      <c r="C62" s="27" t="s">
        <v>1</v>
      </c>
      <c r="D62" s="27" t="s">
        <v>2</v>
      </c>
      <c r="E62" s="27" t="s">
        <v>3</v>
      </c>
      <c r="F62" s="27" t="s">
        <v>4</v>
      </c>
      <c r="G62" s="27" t="s">
        <v>5</v>
      </c>
      <c r="H62" s="27" t="s">
        <v>6</v>
      </c>
      <c r="I62" s="27" t="s">
        <v>7</v>
      </c>
      <c r="J62" s="27" t="s">
        <v>8</v>
      </c>
      <c r="K62" s="27" t="s">
        <v>9</v>
      </c>
      <c r="L62" s="27" t="s">
        <v>10</v>
      </c>
      <c r="M62" s="27" t="s">
        <v>11</v>
      </c>
      <c r="N62" s="27" t="s">
        <v>12</v>
      </c>
      <c r="O62" s="27" t="s">
        <v>13</v>
      </c>
      <c r="P62" s="27" t="s">
        <v>14</v>
      </c>
      <c r="Q62" s="27" t="s">
        <v>15</v>
      </c>
      <c r="R62" s="27" t="s">
        <v>16</v>
      </c>
      <c r="S62" s="27" t="s">
        <v>17</v>
      </c>
      <c r="T62" s="27" t="s">
        <v>18</v>
      </c>
      <c r="U62" s="27" t="s">
        <v>19</v>
      </c>
    </row>
    <row r="63" spans="1:21" s="1" customFormat="1" ht="26.25" hidden="1" x14ac:dyDescent="0.25">
      <c r="A63" s="14" t="s">
        <v>29</v>
      </c>
      <c r="B63" s="44">
        <v>0.57262823442097976</v>
      </c>
      <c r="C63" s="44">
        <v>0.55086143554202904</v>
      </c>
      <c r="D63" s="44">
        <v>0.54172353468992418</v>
      </c>
      <c r="E63" s="48">
        <v>0.53411287234754923</v>
      </c>
      <c r="F63" s="48">
        <v>0.53996187547568786</v>
      </c>
      <c r="G63" s="48">
        <v>0.54655997053537031</v>
      </c>
      <c r="H63" s="48">
        <v>0.56096210563857318</v>
      </c>
      <c r="I63" s="48">
        <v>0.55883940119189601</v>
      </c>
      <c r="J63" s="48">
        <v>0.55955555395255496</v>
      </c>
      <c r="K63" s="48">
        <v>0.56793155014726493</v>
      </c>
      <c r="L63" s="48">
        <v>0.5548945475129855</v>
      </c>
      <c r="M63" s="48">
        <v>0.57777064316252091</v>
      </c>
      <c r="N63" s="48">
        <v>0.59305572758833947</v>
      </c>
      <c r="O63" s="48">
        <v>0.60327591689905269</v>
      </c>
      <c r="P63" s="48">
        <v>0.60211871279229634</v>
      </c>
      <c r="Q63" s="48">
        <v>0.60129054490354539</v>
      </c>
      <c r="R63" s="48">
        <v>0.60042440967575106</v>
      </c>
      <c r="S63" s="48">
        <v>0.57736279413173852</v>
      </c>
      <c r="T63" s="48">
        <v>0.5897511372910812</v>
      </c>
      <c r="U63" s="48">
        <v>0.6122059819964264</v>
      </c>
    </row>
    <row r="64" spans="1:21" ht="26.25" hidden="1" x14ac:dyDescent="0.25">
      <c r="A64" s="35" t="s">
        <v>51</v>
      </c>
      <c r="B64" s="8">
        <v>0.21140461384348597</v>
      </c>
      <c r="C64" s="8">
        <v>0.20323380590606313</v>
      </c>
      <c r="D64" s="8">
        <v>0.19660623080128339</v>
      </c>
      <c r="E64" s="49">
        <v>0.1884901947055817</v>
      </c>
      <c r="F64" s="49">
        <v>0.1883791927131086</v>
      </c>
      <c r="G64" s="49">
        <v>0.18772058162092803</v>
      </c>
      <c r="H64" s="49">
        <v>0.19494397752755491</v>
      </c>
      <c r="I64" s="49">
        <v>0.19561152988678354</v>
      </c>
      <c r="J64" s="49">
        <v>0.19515653283202583</v>
      </c>
      <c r="K64" s="49">
        <v>0.19684068645693009</v>
      </c>
      <c r="L64" s="49">
        <v>0.19089698836127739</v>
      </c>
      <c r="M64" s="49">
        <v>0.19886339743852796</v>
      </c>
      <c r="N64" s="49">
        <v>0.20445835418246</v>
      </c>
      <c r="O64" s="49">
        <v>0.20680922783277778</v>
      </c>
      <c r="P64" s="49">
        <v>0.20667962193941389</v>
      </c>
      <c r="Q64" s="49">
        <v>0.20557826793461753</v>
      </c>
      <c r="R64" s="49">
        <v>0.20828977846660926</v>
      </c>
      <c r="S64" s="49">
        <v>0.19885975969104716</v>
      </c>
      <c r="T64" s="49">
        <v>0.20343500974850418</v>
      </c>
      <c r="U64" s="49">
        <v>0.20864394814731779</v>
      </c>
    </row>
    <row r="65" spans="1:21" ht="26.25" hidden="1" x14ac:dyDescent="0.25">
      <c r="A65" s="35" t="s">
        <v>40</v>
      </c>
      <c r="B65" s="8">
        <v>6.5837774566021467E-2</v>
      </c>
      <c r="C65" s="8">
        <v>6.0852670211457641E-2</v>
      </c>
      <c r="D65" s="8">
        <v>6.3080779111838445E-2</v>
      </c>
      <c r="E65" s="49">
        <v>6.4916137084298275E-2</v>
      </c>
      <c r="F65" s="49">
        <v>6.8623787358033192E-2</v>
      </c>
      <c r="G65" s="49">
        <v>7.1682810545486017E-2</v>
      </c>
      <c r="H65" s="49">
        <v>7.0755600113665648E-2</v>
      </c>
      <c r="I65" s="49">
        <v>6.9633524166099414E-2</v>
      </c>
      <c r="J65" s="49">
        <v>6.7686546449476429E-2</v>
      </c>
      <c r="K65" s="49">
        <v>6.8291124057118624E-2</v>
      </c>
      <c r="L65" s="49">
        <v>6.8452139764971401E-2</v>
      </c>
      <c r="M65" s="49">
        <v>6.7494291902578843E-2</v>
      </c>
      <c r="N65" s="49">
        <v>6.8331691896421604E-2</v>
      </c>
      <c r="O65" s="49">
        <v>6.6019975417123358E-2</v>
      </c>
      <c r="P65" s="49">
        <v>6.7125258630036655E-2</v>
      </c>
      <c r="Q65" s="49">
        <v>6.8396895736028432E-2</v>
      </c>
      <c r="R65" s="49">
        <v>6.7260924812653444E-2</v>
      </c>
      <c r="S65" s="49">
        <v>6.3222544196010991E-2</v>
      </c>
      <c r="T65" s="49">
        <v>6.3591971555362517E-2</v>
      </c>
      <c r="U65" s="49">
        <v>6.8513960732318371E-2</v>
      </c>
    </row>
    <row r="66" spans="1:21" hidden="1" x14ac:dyDescent="0.25">
      <c r="A66" s="35" t="s">
        <v>49</v>
      </c>
      <c r="B66" s="8">
        <v>0.22221657738837086</v>
      </c>
      <c r="C66" s="8">
        <v>0.2166189937631279</v>
      </c>
      <c r="D66" s="8">
        <v>0.20915829920023402</v>
      </c>
      <c r="E66" s="49">
        <v>0.20572116842045218</v>
      </c>
      <c r="F66" s="49">
        <v>0.20408764969631715</v>
      </c>
      <c r="G66" s="49">
        <v>0.20633247677708547</v>
      </c>
      <c r="H66" s="49">
        <v>0.21097362696441874</v>
      </c>
      <c r="I66" s="49">
        <v>0.20895588707866999</v>
      </c>
      <c r="J66" s="49">
        <v>0.21264206359888296</v>
      </c>
      <c r="K66" s="49">
        <v>0.21516540501995277</v>
      </c>
      <c r="L66" s="49">
        <v>0.20736959619889231</v>
      </c>
      <c r="M66" s="49">
        <v>0.21348468287815595</v>
      </c>
      <c r="N66" s="49">
        <v>0.22094792249192877</v>
      </c>
      <c r="O66" s="49">
        <v>0.22498212743899071</v>
      </c>
      <c r="P66" s="49">
        <v>0.22771107153108683</v>
      </c>
      <c r="Q66" s="49">
        <v>0.22501437780644423</v>
      </c>
      <c r="R66" s="49">
        <v>0.22386953336367652</v>
      </c>
      <c r="S66" s="49">
        <v>0.21828019060803994</v>
      </c>
      <c r="T66" s="49">
        <v>0.22390526863066676</v>
      </c>
      <c r="U66" s="49">
        <v>0.23167933686813677</v>
      </c>
    </row>
    <row r="67" spans="1:21" hidden="1" x14ac:dyDescent="0.25">
      <c r="A67" s="35" t="s">
        <v>50</v>
      </c>
      <c r="B67" s="8">
        <v>7.3169268623101483E-2</v>
      </c>
      <c r="C67" s="8">
        <v>7.0155965661380368E-2</v>
      </c>
      <c r="D67" s="8">
        <v>7.2878225576568312E-2</v>
      </c>
      <c r="E67" s="49">
        <v>7.498537213721708E-2</v>
      </c>
      <c r="F67" s="49">
        <v>7.8871245708228885E-2</v>
      </c>
      <c r="G67" s="49">
        <v>8.0824101591870756E-2</v>
      </c>
      <c r="H67" s="49">
        <v>8.4288901032933919E-2</v>
      </c>
      <c r="I67" s="49">
        <v>8.4638460060343104E-2</v>
      </c>
      <c r="J67" s="49">
        <v>8.4070411072169698E-2</v>
      </c>
      <c r="K67" s="49">
        <v>8.7634334613263462E-2</v>
      </c>
      <c r="L67" s="49">
        <v>8.8175823187844407E-2</v>
      </c>
      <c r="M67" s="49">
        <v>9.7928270943258219E-2</v>
      </c>
      <c r="N67" s="49">
        <v>9.9317759017529095E-2</v>
      </c>
      <c r="O67" s="49">
        <v>0.1054645862101609</v>
      </c>
      <c r="P67" s="49">
        <v>0.100602760691759</v>
      </c>
      <c r="Q67" s="49">
        <v>0.10230100342645522</v>
      </c>
      <c r="R67" s="49">
        <v>0.1010041730328118</v>
      </c>
      <c r="S67" s="49">
        <v>9.7000299636640405E-2</v>
      </c>
      <c r="T67" s="49">
        <v>9.881888735654773E-2</v>
      </c>
      <c r="U67" s="49">
        <v>0.10336873624865352</v>
      </c>
    </row>
    <row r="68" spans="1:21" s="1" customFormat="1" hidden="1" x14ac:dyDescent="0.25">
      <c r="A68" s="14" t="s">
        <v>74</v>
      </c>
      <c r="B68" s="44">
        <v>2.5013756254562158E-2</v>
      </c>
      <c r="C68" s="44">
        <v>2.4362132194183775E-2</v>
      </c>
      <c r="D68" s="44">
        <v>2.3740094012438182E-2</v>
      </c>
      <c r="E68" s="48">
        <v>2.2375526760451601E-2</v>
      </c>
      <c r="F68" s="48">
        <v>2.3399118363692708E-2</v>
      </c>
      <c r="G68" s="48">
        <v>2.3784838614958732E-2</v>
      </c>
      <c r="H68" s="48">
        <v>2.4033367295008705E-2</v>
      </c>
      <c r="I68" s="48">
        <v>2.415717832032141E-2</v>
      </c>
      <c r="J68" s="48">
        <v>2.4285578433112204E-2</v>
      </c>
      <c r="K68" s="48">
        <v>2.1857163664928732E-2</v>
      </c>
      <c r="L68" s="48">
        <v>2.1077602624974028E-2</v>
      </c>
      <c r="M68" s="48">
        <v>2.1291731394589727E-2</v>
      </c>
      <c r="N68" s="48">
        <v>2.1076261892417698E-2</v>
      </c>
      <c r="O68" s="48">
        <v>2.082261554190434E-2</v>
      </c>
      <c r="P68" s="48">
        <v>2.0754651607008394E-2</v>
      </c>
      <c r="Q68" s="48">
        <v>2.0412487668350181E-2</v>
      </c>
      <c r="R68" s="48">
        <v>2.0323583472782226E-2</v>
      </c>
      <c r="S68" s="48">
        <v>2.0036623188707265E-2</v>
      </c>
      <c r="T68" s="48">
        <v>2.0694372807696162E-2</v>
      </c>
      <c r="U68" s="48">
        <v>1.9694184384131251E-2</v>
      </c>
    </row>
    <row r="69" spans="1:21" s="1" customFormat="1" ht="26.25" hidden="1" x14ac:dyDescent="0.25">
      <c r="A69" s="14" t="s">
        <v>30</v>
      </c>
      <c r="B69" s="44">
        <v>0.18221327681217719</v>
      </c>
      <c r="C69" s="44">
        <v>0.18859866507235651</v>
      </c>
      <c r="D69" s="44">
        <v>0.19006212141586662</v>
      </c>
      <c r="E69" s="48">
        <v>0.182519670588352</v>
      </c>
      <c r="F69" s="48">
        <v>0.17845962594342338</v>
      </c>
      <c r="G69" s="48">
        <v>0.17378517806921812</v>
      </c>
      <c r="H69" s="48">
        <v>0.1624963877182789</v>
      </c>
      <c r="I69" s="48">
        <v>0.1636099147314711</v>
      </c>
      <c r="J69" s="48">
        <v>0.16488585399606093</v>
      </c>
      <c r="K69" s="48">
        <v>0.14698503694510417</v>
      </c>
      <c r="L69" s="48">
        <v>0.14443424519118164</v>
      </c>
      <c r="M69" s="48">
        <v>0.15019610713432421</v>
      </c>
      <c r="N69" s="48">
        <v>0.14704617095334269</v>
      </c>
      <c r="O69" s="48">
        <v>0.13805006358012292</v>
      </c>
      <c r="P69" s="48">
        <v>0.13749072934342396</v>
      </c>
      <c r="Q69" s="48">
        <v>0.14052571854747245</v>
      </c>
      <c r="R69" s="48">
        <v>0.13771352318686828</v>
      </c>
      <c r="S69" s="48">
        <v>0.13266631938579815</v>
      </c>
      <c r="T69" s="48">
        <v>0.14281726351761787</v>
      </c>
      <c r="U69" s="48">
        <v>0.13996133031678162</v>
      </c>
    </row>
    <row r="70" spans="1:21" s="1" customFormat="1" ht="39" hidden="1" x14ac:dyDescent="0.25">
      <c r="A70" s="14" t="s">
        <v>52</v>
      </c>
      <c r="B70" s="44">
        <v>8.5849863025427325E-2</v>
      </c>
      <c r="C70" s="44">
        <v>0.10204071660595379</v>
      </c>
      <c r="D70" s="44">
        <v>0.11071860577104826</v>
      </c>
      <c r="E70" s="48">
        <v>0.12644139535407251</v>
      </c>
      <c r="F70" s="48">
        <v>0.12004217683656263</v>
      </c>
      <c r="G70" s="48">
        <v>0.11579442480324383</v>
      </c>
      <c r="H70" s="48">
        <v>0.10815995299838065</v>
      </c>
      <c r="I70" s="48">
        <v>0.11248611761911285</v>
      </c>
      <c r="J70" s="48">
        <v>0.10984000700781082</v>
      </c>
      <c r="K70" s="48">
        <v>0.12384190541963443</v>
      </c>
      <c r="L70" s="48">
        <v>0.14269026707683538</v>
      </c>
      <c r="M70" s="48">
        <v>0.10947493114733345</v>
      </c>
      <c r="N70" s="48">
        <v>9.6429779653068454E-2</v>
      </c>
      <c r="O70" s="48">
        <v>9.3897313477476624E-2</v>
      </c>
      <c r="P70" s="48">
        <v>9.348474833247658E-2</v>
      </c>
      <c r="Q70" s="48">
        <v>8.9800583982583809E-2</v>
      </c>
      <c r="R70" s="48">
        <v>9.3429940819525215E-2</v>
      </c>
      <c r="S70" s="48">
        <v>0.12580864579321357</v>
      </c>
      <c r="T70" s="48">
        <v>9.9762178611341082E-2</v>
      </c>
      <c r="U70" s="48">
        <v>7.6332073478191098E-2</v>
      </c>
    </row>
    <row r="71" spans="1:21" s="1" customFormat="1" ht="26.25" hidden="1" x14ac:dyDescent="0.25">
      <c r="A71" s="14" t="s">
        <v>31</v>
      </c>
      <c r="B71" s="44">
        <v>3.5811251701240249E-2</v>
      </c>
      <c r="C71" s="44">
        <v>3.8369352980374291E-2</v>
      </c>
      <c r="D71" s="44">
        <v>3.8993343058419068E-2</v>
      </c>
      <c r="E71" s="48">
        <v>4.1708820539255426E-2</v>
      </c>
      <c r="F71" s="48">
        <v>4.2145740323055181E-2</v>
      </c>
      <c r="G71" s="48">
        <v>4.2840358056352799E-2</v>
      </c>
      <c r="H71" s="48">
        <v>4.4765669544200998E-2</v>
      </c>
      <c r="I71" s="48">
        <v>4.4567117186297189E-2</v>
      </c>
      <c r="J71" s="48">
        <v>4.7669754700552319E-2</v>
      </c>
      <c r="K71" s="48">
        <v>4.8467505597552189E-2</v>
      </c>
      <c r="L71" s="48">
        <v>4.9079246270672693E-2</v>
      </c>
      <c r="M71" s="48">
        <v>5.2178121434520247E-2</v>
      </c>
      <c r="N71" s="48">
        <v>5.3651517135909418E-2</v>
      </c>
      <c r="O71" s="48">
        <v>5.4514993559378645E-2</v>
      </c>
      <c r="P71" s="48">
        <v>5.6061224715338948E-2</v>
      </c>
      <c r="Q71" s="48">
        <v>5.72276671305108E-2</v>
      </c>
      <c r="R71" s="48">
        <v>5.7968637111961249E-2</v>
      </c>
      <c r="S71" s="48">
        <v>5.7579549226145027E-2</v>
      </c>
      <c r="T71" s="48">
        <v>5.9576009999016327E-2</v>
      </c>
      <c r="U71" s="48">
        <v>6.188554367293999E-2</v>
      </c>
    </row>
    <row r="72" spans="1:21" s="1" customFormat="1" hidden="1" x14ac:dyDescent="0.25">
      <c r="A72" s="14" t="s">
        <v>77</v>
      </c>
      <c r="B72" s="44">
        <v>2.3853071243624211E-2</v>
      </c>
      <c r="C72" s="44">
        <v>2.3881272364058931E-2</v>
      </c>
      <c r="D72" s="44">
        <v>2.2475036074185141E-2</v>
      </c>
      <c r="E72" s="48">
        <v>2.3095807111764503E-2</v>
      </c>
      <c r="F72" s="48">
        <v>2.2612490423872932E-2</v>
      </c>
      <c r="G72" s="48">
        <v>2.3821287516060431E-2</v>
      </c>
      <c r="H72" s="48">
        <v>2.3950719187578903E-2</v>
      </c>
      <c r="I72" s="48">
        <v>2.4284470332648724E-2</v>
      </c>
      <c r="J72" s="48">
        <v>2.4602151216516179E-2</v>
      </c>
      <c r="K72" s="48">
        <v>2.6475548531514587E-2</v>
      </c>
      <c r="L72" s="48">
        <v>2.6016919702593802E-2</v>
      </c>
      <c r="M72" s="48">
        <v>2.6535652466661088E-2</v>
      </c>
      <c r="N72" s="48">
        <v>2.8500597718254122E-2</v>
      </c>
      <c r="O72" s="48">
        <v>2.8515584153407939E-2</v>
      </c>
      <c r="P72" s="48">
        <v>2.9347784854457784E-2</v>
      </c>
      <c r="Q72" s="48">
        <v>2.9551199434399999E-2</v>
      </c>
      <c r="R72" s="48">
        <v>3.1093888444269229E-2</v>
      </c>
      <c r="S72" s="48">
        <v>2.9836758493418682E-2</v>
      </c>
      <c r="T72" s="48">
        <v>3.087753155838889E-2</v>
      </c>
      <c r="U72" s="48">
        <v>3.2565708937586306E-2</v>
      </c>
    </row>
    <row r="73" spans="1:21" s="1" customFormat="1" hidden="1" x14ac:dyDescent="0.25">
      <c r="A73" s="14" t="s">
        <v>57</v>
      </c>
      <c r="B73" s="44">
        <v>2.5598029590365858E-2</v>
      </c>
      <c r="C73" s="44">
        <v>2.3642431970961907E-2</v>
      </c>
      <c r="D73" s="44">
        <v>2.4074273174801028E-2</v>
      </c>
      <c r="E73" s="48">
        <v>2.2351488798786807E-2</v>
      </c>
      <c r="F73" s="48">
        <v>2.1939688977015693E-2</v>
      </c>
      <c r="G73" s="48">
        <v>2.1371361262498282E-2</v>
      </c>
      <c r="H73" s="48">
        <v>1.9879483215757825E-2</v>
      </c>
      <c r="I73" s="48">
        <v>1.8951635008072922E-2</v>
      </c>
      <c r="J73" s="48">
        <v>1.8078252149704179E-2</v>
      </c>
      <c r="K73" s="48">
        <v>1.757111483982397E-2</v>
      </c>
      <c r="L73" s="48">
        <v>1.6489790048005278E-2</v>
      </c>
      <c r="M73" s="48">
        <v>1.5961805932362114E-2</v>
      </c>
      <c r="N73" s="48">
        <v>1.5297622672812013E-2</v>
      </c>
      <c r="O73" s="48">
        <v>1.4932589641230983E-2</v>
      </c>
      <c r="P73" s="48">
        <v>1.3865765970544775E-2</v>
      </c>
      <c r="Q73" s="48">
        <v>1.3625433559069514E-2</v>
      </c>
      <c r="R73" s="48">
        <v>1.326233706757448E-2</v>
      </c>
      <c r="S73" s="48">
        <v>1.2494346892982084E-2</v>
      </c>
      <c r="T73" s="48">
        <v>1.2173321375085634E-2</v>
      </c>
      <c r="U73" s="48">
        <v>1.0797636788325737E-2</v>
      </c>
    </row>
    <row r="74" spans="1:21" s="1" customFormat="1" ht="26.25" hidden="1" x14ac:dyDescent="0.25">
      <c r="A74" s="14" t="s">
        <v>33</v>
      </c>
      <c r="B74" s="44">
        <v>1.8750985597900106E-2</v>
      </c>
      <c r="C74" s="44">
        <v>1.6975859105714926E-2</v>
      </c>
      <c r="D74" s="44">
        <v>1.7180978945396483E-2</v>
      </c>
      <c r="E74" s="48">
        <v>1.9222261289209303E-2</v>
      </c>
      <c r="F74" s="48">
        <v>1.9743750947811601E-2</v>
      </c>
      <c r="G74" s="48">
        <v>1.9946077690896347E-2</v>
      </c>
      <c r="H74" s="48">
        <v>2.077419797953961E-2</v>
      </c>
      <c r="I74" s="48">
        <v>2.0434857057271171E-2</v>
      </c>
      <c r="J74" s="48">
        <v>1.9250946299078468E-2</v>
      </c>
      <c r="K74" s="48">
        <v>1.6696643075721888E-2</v>
      </c>
      <c r="L74" s="48">
        <v>1.5985529525679724E-2</v>
      </c>
      <c r="M74" s="48">
        <v>1.7546988619069493E-2</v>
      </c>
      <c r="N74" s="48">
        <v>1.6525879607693358E-2</v>
      </c>
      <c r="O74" s="48">
        <v>1.5763053651151847E-2</v>
      </c>
      <c r="P74" s="48">
        <v>1.6280064481654182E-2</v>
      </c>
      <c r="Q74" s="48">
        <v>1.5709785107597931E-2</v>
      </c>
      <c r="R74" s="48">
        <v>1.4812038683602445E-2</v>
      </c>
      <c r="S74" s="48">
        <v>1.3619577827371261E-2</v>
      </c>
      <c r="T74" s="48">
        <v>1.379003820439252E-2</v>
      </c>
      <c r="U74" s="48">
        <v>1.4518306892094317E-2</v>
      </c>
    </row>
    <row r="75" spans="1:21" s="1" customFormat="1" hidden="1" x14ac:dyDescent="0.25">
      <c r="A75" s="14" t="s">
        <v>56</v>
      </c>
      <c r="B75" s="44">
        <v>3.0281531353723135E-2</v>
      </c>
      <c r="C75" s="44">
        <v>3.1268134164366815E-2</v>
      </c>
      <c r="D75" s="44">
        <v>3.1032012857921048E-2</v>
      </c>
      <c r="E75" s="48">
        <v>2.8172157210558619E-2</v>
      </c>
      <c r="F75" s="48">
        <v>3.1695532708878073E-2</v>
      </c>
      <c r="G75" s="48">
        <v>3.2096503451401186E-2</v>
      </c>
      <c r="H75" s="48">
        <v>3.4978116422681206E-2</v>
      </c>
      <c r="I75" s="48">
        <v>3.2669308552908567E-2</v>
      </c>
      <c r="J75" s="48">
        <v>3.1831902244609953E-2</v>
      </c>
      <c r="K75" s="48">
        <v>3.0173531778455078E-2</v>
      </c>
      <c r="L75" s="48">
        <v>2.933185204707198E-2</v>
      </c>
      <c r="M75" s="48">
        <v>2.904401870861871E-2</v>
      </c>
      <c r="N75" s="48">
        <v>2.8416442778162777E-2</v>
      </c>
      <c r="O75" s="48">
        <v>3.0227869496273953E-2</v>
      </c>
      <c r="P75" s="48">
        <v>3.0596317902799014E-2</v>
      </c>
      <c r="Q75" s="48">
        <v>3.1856579666469903E-2</v>
      </c>
      <c r="R75" s="48">
        <v>3.0971641537665864E-2</v>
      </c>
      <c r="S75" s="48">
        <v>3.0595385060625466E-2</v>
      </c>
      <c r="T75" s="48">
        <v>3.0558146635380347E-2</v>
      </c>
      <c r="U75" s="48">
        <v>3.2039233533523226E-2</v>
      </c>
    </row>
    <row r="76" spans="1:21" s="43" customFormat="1" hidden="1" x14ac:dyDescent="0.25">
      <c r="A76" s="4" t="s">
        <v>55</v>
      </c>
      <c r="B76" s="38">
        <v>1</v>
      </c>
      <c r="C76" s="38">
        <v>1</v>
      </c>
      <c r="D76" s="38">
        <v>1</v>
      </c>
      <c r="E76" s="50">
        <v>0.99999999999999989</v>
      </c>
      <c r="F76" s="50">
        <v>1</v>
      </c>
      <c r="G76" s="50">
        <v>1</v>
      </c>
      <c r="H76" s="50">
        <v>1</v>
      </c>
      <c r="I76" s="50">
        <v>1</v>
      </c>
      <c r="J76" s="50">
        <v>1</v>
      </c>
      <c r="K76" s="50">
        <v>1</v>
      </c>
      <c r="L76" s="50">
        <v>1</v>
      </c>
      <c r="M76" s="50">
        <v>1</v>
      </c>
      <c r="N76" s="50">
        <v>1</v>
      </c>
      <c r="O76" s="50">
        <v>1</v>
      </c>
      <c r="P76" s="50">
        <v>1</v>
      </c>
      <c r="Q76" s="50">
        <v>1</v>
      </c>
      <c r="R76" s="50">
        <v>1</v>
      </c>
      <c r="S76" s="50">
        <v>1</v>
      </c>
      <c r="T76" s="50">
        <v>1</v>
      </c>
      <c r="U76" s="50">
        <v>1</v>
      </c>
    </row>
    <row r="77" spans="1:21" s="3" customFormat="1" x14ac:dyDescent="0.25">
      <c r="A77" s="21"/>
      <c r="B77" s="22"/>
      <c r="C77" s="22"/>
      <c r="D77" s="22"/>
      <c r="E77" s="22"/>
      <c r="F77" s="22"/>
      <c r="G77" s="22"/>
      <c r="H77" s="22"/>
      <c r="I77" s="22"/>
      <c r="J77" s="22"/>
      <c r="K77" s="22"/>
      <c r="L77" s="22"/>
      <c r="M77" s="22"/>
      <c r="N77" s="22"/>
      <c r="O77" s="22"/>
      <c r="P77" s="22"/>
      <c r="Q77" s="22"/>
      <c r="R77" s="22"/>
      <c r="S77" s="22"/>
      <c r="T77" s="22"/>
      <c r="U77" s="22"/>
    </row>
    <row r="78" spans="1:21" x14ac:dyDescent="0.25">
      <c r="A78" s="36" t="s">
        <v>54</v>
      </c>
    </row>
    <row r="79" spans="1:21" x14ac:dyDescent="0.25">
      <c r="A79" s="23" t="s">
        <v>43</v>
      </c>
    </row>
    <row r="80" spans="1:21" x14ac:dyDescent="0.25">
      <c r="A80" s="24" t="s">
        <v>44</v>
      </c>
    </row>
    <row r="81" spans="1:1" x14ac:dyDescent="0.25">
      <c r="A81" s="10"/>
    </row>
    <row r="82" spans="1:1" x14ac:dyDescent="0.25">
      <c r="A82" s="25" t="s">
        <v>41</v>
      </c>
    </row>
  </sheetData>
  <mergeCells count="3">
    <mergeCell ref="A43:A44"/>
    <mergeCell ref="B6:S6"/>
    <mergeCell ref="A6:A7"/>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8DB400-8EE0-43DF-AF30-3D9D0A1F5F3F}">
  <dimension ref="A1"/>
  <sheetViews>
    <sheetView workbookViewId="0">
      <selection activeCell="J24" sqref="J24"/>
    </sheetView>
  </sheetViews>
  <sheetFormatPr defaultRowHeight="15" x14ac:dyDescent="0.25"/>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867F03-7D71-4DBE-8BDE-73DED34D8C5D}">
  <dimension ref="A1:Y26"/>
  <sheetViews>
    <sheetView workbookViewId="0">
      <selection activeCell="Y12" sqref="Y12"/>
    </sheetView>
  </sheetViews>
  <sheetFormatPr defaultRowHeight="15" x14ac:dyDescent="0.25"/>
  <cols>
    <col min="1" max="1" width="11" customWidth="1"/>
  </cols>
  <sheetData>
    <row r="1" spans="1:25" x14ac:dyDescent="0.25">
      <c r="A1" s="39" t="s">
        <v>78</v>
      </c>
      <c r="B1" s="39"/>
      <c r="C1" s="39"/>
      <c r="D1" s="39"/>
      <c r="E1" s="39"/>
      <c r="F1" s="39"/>
      <c r="G1" s="39"/>
      <c r="H1" s="39"/>
      <c r="I1" s="39"/>
      <c r="J1" s="39"/>
      <c r="K1" s="39"/>
      <c r="L1" s="39"/>
      <c r="M1" s="39"/>
      <c r="N1" s="39"/>
      <c r="O1" s="39"/>
      <c r="P1" s="39"/>
      <c r="Q1" s="39"/>
      <c r="R1" s="39"/>
      <c r="S1" s="39"/>
      <c r="T1" s="39"/>
      <c r="U1" s="39"/>
      <c r="V1" s="39"/>
      <c r="W1" s="39"/>
      <c r="X1" s="39"/>
      <c r="Y1" s="39"/>
    </row>
    <row r="2" spans="1:25" x14ac:dyDescent="0.25">
      <c r="A2" s="39" t="s">
        <v>45</v>
      </c>
      <c r="B2" s="39"/>
      <c r="C2" s="39"/>
      <c r="D2" s="39"/>
      <c r="E2" s="39"/>
      <c r="F2" s="39"/>
      <c r="G2" s="39"/>
      <c r="H2" s="39"/>
      <c r="I2" s="39"/>
      <c r="J2" s="39"/>
      <c r="K2" s="39"/>
      <c r="L2" s="39"/>
      <c r="M2" s="39"/>
      <c r="N2" s="39"/>
      <c r="O2" s="39"/>
      <c r="P2" s="39"/>
      <c r="Q2" s="39"/>
      <c r="R2" s="39"/>
      <c r="S2" s="39"/>
      <c r="T2" s="39"/>
      <c r="U2" s="39"/>
      <c r="V2" s="39"/>
      <c r="W2" s="39"/>
      <c r="X2" s="39"/>
      <c r="Y2" s="39"/>
    </row>
    <row r="3" spans="1:25" x14ac:dyDescent="0.25">
      <c r="A3" s="39" t="s">
        <v>79</v>
      </c>
      <c r="B3" s="39"/>
      <c r="C3" s="39"/>
      <c r="D3" s="39"/>
      <c r="E3" s="39"/>
      <c r="F3" s="39"/>
      <c r="G3" s="39"/>
      <c r="H3" s="39"/>
      <c r="I3" s="39"/>
      <c r="J3" s="39"/>
      <c r="K3" s="39"/>
      <c r="L3" s="39"/>
      <c r="M3" s="39"/>
      <c r="N3" s="39"/>
      <c r="O3" s="39"/>
      <c r="P3" s="39"/>
      <c r="Q3" s="39"/>
      <c r="R3" s="39"/>
      <c r="S3" s="39"/>
      <c r="T3" s="39"/>
      <c r="U3" s="39"/>
      <c r="V3" s="39"/>
      <c r="W3" s="39"/>
      <c r="X3" s="39"/>
      <c r="Y3" s="39"/>
    </row>
    <row r="4" spans="1:25" x14ac:dyDescent="0.25">
      <c r="A4" s="39" t="s">
        <v>80</v>
      </c>
      <c r="B4" s="39"/>
      <c r="C4" s="39"/>
      <c r="D4" s="39"/>
      <c r="E4" s="39"/>
      <c r="F4" s="39"/>
      <c r="G4" s="39"/>
      <c r="H4" s="39"/>
      <c r="I4" s="39"/>
      <c r="J4" s="39"/>
      <c r="K4" s="39"/>
      <c r="L4" s="39"/>
      <c r="M4" s="39"/>
      <c r="N4" s="39"/>
      <c r="O4" s="39"/>
      <c r="P4" s="39"/>
      <c r="Q4" s="39"/>
      <c r="R4" s="39"/>
      <c r="S4" s="39"/>
      <c r="T4" s="39"/>
      <c r="U4" s="39"/>
      <c r="V4" s="39"/>
      <c r="W4" s="39"/>
      <c r="X4" s="39"/>
      <c r="Y4" s="39"/>
    </row>
    <row r="5" spans="1:25" x14ac:dyDescent="0.25">
      <c r="A5" s="39" t="s">
        <v>81</v>
      </c>
      <c r="B5" s="39"/>
      <c r="C5" s="39"/>
      <c r="D5" s="39"/>
      <c r="E5" s="39"/>
      <c r="F5" s="39"/>
      <c r="G5" s="39"/>
      <c r="H5" s="39"/>
      <c r="I5" s="39"/>
      <c r="J5" s="39"/>
      <c r="K5" s="39"/>
      <c r="L5" s="39"/>
      <c r="M5" s="39"/>
      <c r="N5" s="39"/>
      <c r="O5" s="39"/>
      <c r="P5" s="39"/>
      <c r="Q5" s="39"/>
      <c r="R5" s="39"/>
      <c r="S5" s="39"/>
      <c r="T5" s="39"/>
      <c r="U5" s="39"/>
      <c r="V5" s="39"/>
      <c r="W5" s="39"/>
      <c r="X5" s="39"/>
      <c r="Y5" s="39"/>
    </row>
    <row r="6" spans="1:25" x14ac:dyDescent="0.25">
      <c r="A6" s="39"/>
      <c r="B6" s="39"/>
      <c r="C6" s="39"/>
      <c r="D6" s="39"/>
      <c r="E6" s="39"/>
      <c r="F6" s="39"/>
      <c r="G6" s="39"/>
      <c r="H6" s="39"/>
      <c r="I6" s="39"/>
      <c r="J6" s="39"/>
      <c r="K6" s="39"/>
      <c r="L6" s="39"/>
      <c r="M6" s="39"/>
      <c r="N6" s="39"/>
      <c r="O6" s="39"/>
      <c r="P6" s="39"/>
      <c r="Q6" s="39"/>
      <c r="R6" s="39"/>
      <c r="S6" s="39"/>
      <c r="T6" s="39"/>
      <c r="U6" s="39"/>
      <c r="V6" s="39"/>
      <c r="W6" s="39"/>
      <c r="X6" s="39"/>
      <c r="Y6" s="39"/>
    </row>
    <row r="7" spans="1:25" x14ac:dyDescent="0.25">
      <c r="A7" s="39"/>
      <c r="B7" s="39"/>
      <c r="C7" s="39"/>
      <c r="D7" s="39"/>
      <c r="E7" s="39"/>
      <c r="F7" s="39"/>
      <c r="G7" s="39"/>
      <c r="H7" s="39"/>
      <c r="I7" s="39"/>
      <c r="J7" s="39"/>
      <c r="K7" s="39"/>
      <c r="L7" s="39"/>
      <c r="M7" s="39"/>
      <c r="N7" s="39"/>
      <c r="O7" s="39"/>
      <c r="P7" s="39"/>
      <c r="Q7" s="39"/>
      <c r="R7" s="39"/>
      <c r="S7" s="39"/>
      <c r="T7" s="39"/>
      <c r="U7" s="39"/>
      <c r="V7" s="39"/>
      <c r="W7" s="39"/>
      <c r="X7" s="39"/>
      <c r="Y7" s="39"/>
    </row>
    <row r="8" spans="1:25" x14ac:dyDescent="0.25">
      <c r="A8" s="39"/>
      <c r="B8" s="39"/>
      <c r="C8" s="39"/>
      <c r="D8" s="39"/>
      <c r="E8" s="39"/>
      <c r="F8" s="39"/>
      <c r="G8" s="39"/>
      <c r="H8" s="39"/>
      <c r="I8" s="39"/>
      <c r="J8" s="39"/>
      <c r="K8" s="39"/>
      <c r="L8" s="39"/>
      <c r="M8" s="39"/>
      <c r="N8" s="39"/>
      <c r="O8" s="39"/>
      <c r="P8" s="39"/>
      <c r="Q8" s="39"/>
      <c r="R8" s="39"/>
      <c r="S8" s="39"/>
      <c r="T8" s="39"/>
      <c r="U8" s="39"/>
      <c r="V8" s="39"/>
      <c r="W8" s="39"/>
      <c r="X8" s="39"/>
      <c r="Y8" s="39"/>
    </row>
    <row r="9" spans="1:25" x14ac:dyDescent="0.25">
      <c r="A9" s="39" t="s">
        <v>46</v>
      </c>
      <c r="B9" s="39" t="s">
        <v>47</v>
      </c>
      <c r="C9" s="39"/>
      <c r="D9" s="39"/>
      <c r="E9" s="39"/>
      <c r="F9" s="39"/>
      <c r="G9" s="39"/>
      <c r="H9" s="39"/>
      <c r="I9" s="39"/>
      <c r="J9" s="39"/>
      <c r="K9" s="39"/>
      <c r="L9" s="39"/>
      <c r="M9" s="39"/>
      <c r="N9" s="39"/>
      <c r="O9" s="39"/>
      <c r="P9" s="39"/>
      <c r="Q9" s="39"/>
      <c r="R9" s="39"/>
      <c r="S9" s="39"/>
      <c r="T9" s="39"/>
      <c r="U9" s="39"/>
      <c r="V9" s="39"/>
      <c r="W9" s="39"/>
      <c r="X9" s="39"/>
      <c r="Y9" s="39"/>
    </row>
    <row r="10" spans="1:25" x14ac:dyDescent="0.25">
      <c r="A10" s="39" t="s">
        <v>82</v>
      </c>
      <c r="B10" s="39">
        <v>1970</v>
      </c>
      <c r="C10" s="39">
        <v>2000</v>
      </c>
      <c r="D10" s="39">
        <v>2001</v>
      </c>
      <c r="E10" s="39">
        <v>2002</v>
      </c>
      <c r="F10" s="39">
        <v>2003</v>
      </c>
      <c r="G10" s="39">
        <v>2004</v>
      </c>
      <c r="H10" s="39">
        <v>2005</v>
      </c>
      <c r="I10" s="39">
        <v>2006</v>
      </c>
      <c r="J10" s="39">
        <v>2007</v>
      </c>
      <c r="K10" s="39">
        <v>2008</v>
      </c>
      <c r="L10" s="39">
        <v>2009</v>
      </c>
      <c r="M10" s="39">
        <v>2010</v>
      </c>
      <c r="N10" s="39">
        <v>2011</v>
      </c>
      <c r="O10" s="39">
        <v>2012</v>
      </c>
      <c r="P10" s="39">
        <v>2013</v>
      </c>
      <c r="Q10" s="39">
        <v>2014</v>
      </c>
      <c r="R10" s="39">
        <v>2015</v>
      </c>
      <c r="S10" s="39">
        <v>2016</v>
      </c>
      <c r="T10" s="39">
        <v>2017</v>
      </c>
      <c r="U10" s="39">
        <v>2018</v>
      </c>
      <c r="V10" s="39">
        <v>2019</v>
      </c>
      <c r="W10" s="39">
        <v>2020</v>
      </c>
      <c r="X10" s="39"/>
      <c r="Y10" s="39"/>
    </row>
    <row r="11" spans="1:25" x14ac:dyDescent="0.25">
      <c r="A11" s="39" t="s">
        <v>83</v>
      </c>
      <c r="B11" s="39">
        <v>20.3</v>
      </c>
      <c r="C11" s="39">
        <v>95.4</v>
      </c>
      <c r="D11" s="39">
        <v>97.8</v>
      </c>
      <c r="E11" s="39">
        <v>100</v>
      </c>
      <c r="F11" s="39">
        <v>102.8</v>
      </c>
      <c r="G11" s="39">
        <v>104.7</v>
      </c>
      <c r="H11" s="39">
        <v>107</v>
      </c>
      <c r="I11" s="39">
        <v>109.1</v>
      </c>
      <c r="J11" s="39">
        <v>111.5</v>
      </c>
      <c r="K11" s="39">
        <v>114.1</v>
      </c>
      <c r="L11" s="39">
        <v>114.4</v>
      </c>
      <c r="M11" s="39">
        <v>116.5</v>
      </c>
      <c r="N11" s="39">
        <v>119.9</v>
      </c>
      <c r="O11" s="39">
        <v>121.7</v>
      </c>
      <c r="P11" s="39">
        <v>122.8</v>
      </c>
      <c r="Q11" s="39">
        <v>125.2</v>
      </c>
      <c r="R11" s="39">
        <v>126.6</v>
      </c>
      <c r="S11" s="39">
        <v>128.4</v>
      </c>
      <c r="T11" s="39">
        <v>130.4</v>
      </c>
      <c r="U11" s="39">
        <v>133.4</v>
      </c>
      <c r="V11" s="39">
        <v>136</v>
      </c>
      <c r="W11" s="39">
        <v>137</v>
      </c>
      <c r="X11" s="39"/>
      <c r="Y11" s="39"/>
    </row>
    <row r="12" spans="1:25" x14ac:dyDescent="0.25">
      <c r="A12" s="39" t="s">
        <v>90</v>
      </c>
      <c r="B12" s="40">
        <f t="shared" ref="B12:U12" si="0">B11/$V$11</f>
        <v>0.14926470588235294</v>
      </c>
      <c r="C12" s="40">
        <f t="shared" si="0"/>
        <v>0.70147058823529418</v>
      </c>
      <c r="D12" s="40">
        <f t="shared" si="0"/>
        <v>0.71911764705882353</v>
      </c>
      <c r="E12" s="40">
        <f t="shared" si="0"/>
        <v>0.73529411764705888</v>
      </c>
      <c r="F12" s="40">
        <f t="shared" si="0"/>
        <v>0.75588235294117645</v>
      </c>
      <c r="G12" s="40">
        <f t="shared" si="0"/>
        <v>0.76985294117647063</v>
      </c>
      <c r="H12" s="40">
        <f t="shared" si="0"/>
        <v>0.78676470588235292</v>
      </c>
      <c r="I12" s="40">
        <f t="shared" si="0"/>
        <v>0.8022058823529411</v>
      </c>
      <c r="J12" s="40">
        <f t="shared" si="0"/>
        <v>0.81985294117647056</v>
      </c>
      <c r="K12" s="40">
        <f t="shared" si="0"/>
        <v>0.83897058823529402</v>
      </c>
      <c r="L12" s="40">
        <f t="shared" si="0"/>
        <v>0.8411764705882353</v>
      </c>
      <c r="M12" s="40">
        <f t="shared" si="0"/>
        <v>0.85661764705882348</v>
      </c>
      <c r="N12" s="40">
        <f t="shared" si="0"/>
        <v>0.88161764705882362</v>
      </c>
      <c r="O12" s="40">
        <f t="shared" si="0"/>
        <v>0.89485294117647063</v>
      </c>
      <c r="P12" s="40">
        <f t="shared" si="0"/>
        <v>0.90294117647058825</v>
      </c>
      <c r="Q12" s="40">
        <f t="shared" si="0"/>
        <v>0.92058823529411771</v>
      </c>
      <c r="R12" s="40">
        <f t="shared" si="0"/>
        <v>0.93088235294117638</v>
      </c>
      <c r="S12" s="40">
        <f t="shared" si="0"/>
        <v>0.94411764705882362</v>
      </c>
      <c r="T12" s="40">
        <f t="shared" si="0"/>
        <v>0.95882352941176474</v>
      </c>
      <c r="U12" s="40">
        <f t="shared" si="0"/>
        <v>0.98088235294117654</v>
      </c>
      <c r="V12" s="40">
        <f>V11/$V$11</f>
        <v>1</v>
      </c>
      <c r="W12" s="40">
        <f>W11/$V$11</f>
        <v>1.0073529411764706</v>
      </c>
      <c r="X12" s="39"/>
      <c r="Y12" s="39"/>
    </row>
    <row r="13" spans="1:25" x14ac:dyDescent="0.25">
      <c r="A13" s="39"/>
      <c r="B13" s="39"/>
      <c r="C13" s="39"/>
      <c r="D13" s="39"/>
      <c r="E13" s="39"/>
      <c r="F13" s="39"/>
      <c r="G13" s="39"/>
      <c r="H13" s="39"/>
      <c r="I13" s="39"/>
      <c r="J13" s="39"/>
      <c r="K13" s="39"/>
      <c r="L13" s="39"/>
      <c r="M13" s="39"/>
      <c r="N13" s="39"/>
      <c r="O13" s="39"/>
      <c r="P13" s="39"/>
      <c r="Q13" s="39"/>
      <c r="R13" s="39"/>
      <c r="S13" s="39"/>
      <c r="T13" s="39"/>
      <c r="U13" s="39"/>
      <c r="V13" s="39"/>
      <c r="W13" s="39"/>
      <c r="X13" s="39"/>
      <c r="Y13" s="39"/>
    </row>
    <row r="14" spans="1:25" x14ac:dyDescent="0.25">
      <c r="A14" s="39"/>
      <c r="B14" s="39"/>
      <c r="C14" s="39"/>
      <c r="D14" s="39"/>
      <c r="E14" s="39"/>
      <c r="F14" s="39"/>
      <c r="G14" s="39"/>
      <c r="H14" s="39"/>
      <c r="I14" s="39"/>
      <c r="J14" s="39"/>
      <c r="K14" s="39"/>
      <c r="L14" s="39"/>
      <c r="M14" s="39"/>
      <c r="N14" s="39"/>
      <c r="O14" s="39"/>
      <c r="P14" s="39"/>
      <c r="Q14" s="39"/>
      <c r="R14" s="39"/>
      <c r="S14" s="39"/>
      <c r="T14" s="39"/>
      <c r="U14" s="39"/>
      <c r="V14" s="39"/>
      <c r="W14" s="39"/>
      <c r="X14" s="39"/>
      <c r="Y14" s="39"/>
    </row>
    <row r="15" spans="1:25" x14ac:dyDescent="0.25">
      <c r="A15" s="39"/>
      <c r="B15" s="39"/>
      <c r="C15" s="39"/>
      <c r="D15" s="39"/>
      <c r="E15" s="39"/>
      <c r="F15" s="39"/>
      <c r="G15" s="39"/>
      <c r="H15" s="39"/>
      <c r="I15" s="39"/>
      <c r="J15" s="39"/>
      <c r="K15" s="39"/>
      <c r="L15" s="39"/>
      <c r="M15" s="39"/>
      <c r="N15" s="39"/>
      <c r="O15" s="39"/>
      <c r="P15" s="39"/>
      <c r="Q15" s="39"/>
      <c r="R15" s="39"/>
      <c r="S15" s="39"/>
      <c r="T15" s="39"/>
      <c r="U15" s="39"/>
      <c r="V15" s="39"/>
      <c r="W15" s="39"/>
      <c r="X15" s="39"/>
      <c r="Y15" s="39"/>
    </row>
    <row r="16" spans="1:25" x14ac:dyDescent="0.25">
      <c r="A16" s="39" t="s">
        <v>48</v>
      </c>
      <c r="B16" s="39"/>
      <c r="C16" s="39"/>
      <c r="D16" s="39"/>
      <c r="E16" s="39"/>
      <c r="F16" s="39"/>
      <c r="G16" s="39"/>
      <c r="H16" s="39"/>
      <c r="I16" s="39"/>
      <c r="J16" s="39"/>
      <c r="K16" s="39"/>
      <c r="L16" s="39"/>
      <c r="M16" s="39"/>
      <c r="N16" s="39"/>
      <c r="O16" s="39"/>
      <c r="P16" s="39"/>
      <c r="Q16" s="39"/>
      <c r="R16" s="39"/>
      <c r="S16" s="39"/>
      <c r="T16" s="39"/>
      <c r="U16" s="39"/>
      <c r="V16" s="39"/>
      <c r="W16" s="39"/>
      <c r="X16" s="39"/>
      <c r="Y16" s="39"/>
    </row>
    <row r="17" spans="1:25" x14ac:dyDescent="0.25">
      <c r="A17" s="39">
        <v>1</v>
      </c>
      <c r="B17" s="39" t="s">
        <v>84</v>
      </c>
      <c r="C17" s="39"/>
      <c r="D17" s="39"/>
      <c r="E17" s="39"/>
      <c r="F17" s="39"/>
      <c r="G17" s="39"/>
      <c r="H17" s="39"/>
      <c r="I17" s="39"/>
      <c r="J17" s="39"/>
      <c r="K17" s="39"/>
      <c r="L17" s="39"/>
      <c r="M17" s="39"/>
      <c r="N17" s="39"/>
      <c r="O17" s="39"/>
      <c r="P17" s="39"/>
      <c r="Q17" s="39"/>
      <c r="R17" s="39"/>
      <c r="S17" s="39"/>
      <c r="T17" s="39"/>
      <c r="U17" s="39"/>
      <c r="V17" s="39"/>
      <c r="W17" s="39"/>
      <c r="X17" s="39"/>
      <c r="Y17" s="39"/>
    </row>
    <row r="18" spans="1:25" x14ac:dyDescent="0.25">
      <c r="A18" s="39">
        <v>2</v>
      </c>
      <c r="B18" s="39" t="s">
        <v>85</v>
      </c>
      <c r="C18" s="39"/>
      <c r="D18" s="39"/>
      <c r="E18" s="39"/>
      <c r="F18" s="39"/>
      <c r="G18" s="39"/>
      <c r="H18" s="39"/>
      <c r="I18" s="39"/>
      <c r="J18" s="39"/>
      <c r="K18" s="39"/>
      <c r="L18" s="39"/>
      <c r="M18" s="39"/>
      <c r="N18" s="39"/>
      <c r="O18" s="39"/>
      <c r="P18" s="39"/>
      <c r="Q18" s="39"/>
      <c r="R18" s="39"/>
      <c r="S18" s="39"/>
      <c r="T18" s="39"/>
      <c r="U18" s="39"/>
      <c r="V18" s="39"/>
      <c r="W18" s="39"/>
      <c r="X18" s="39"/>
      <c r="Y18" s="39"/>
    </row>
    <row r="19" spans="1:25" x14ac:dyDescent="0.25">
      <c r="A19" s="39">
        <v>3</v>
      </c>
      <c r="B19" s="39" t="s">
        <v>86</v>
      </c>
      <c r="C19" s="39"/>
      <c r="D19" s="39"/>
      <c r="E19" s="39"/>
      <c r="F19" s="39"/>
      <c r="G19" s="39"/>
      <c r="H19" s="39"/>
      <c r="I19" s="39"/>
      <c r="J19" s="39"/>
      <c r="K19" s="39"/>
      <c r="L19" s="39"/>
      <c r="M19" s="39"/>
      <c r="N19" s="39"/>
      <c r="O19" s="39"/>
      <c r="P19" s="39"/>
      <c r="Q19" s="39"/>
      <c r="R19" s="39"/>
      <c r="S19" s="39"/>
      <c r="T19" s="39"/>
      <c r="U19" s="39"/>
      <c r="V19" s="39"/>
      <c r="W19" s="39"/>
      <c r="X19" s="39"/>
      <c r="Y19" s="39"/>
    </row>
    <row r="20" spans="1:25" x14ac:dyDescent="0.25">
      <c r="A20" s="39">
        <v>4</v>
      </c>
      <c r="B20" s="39" t="s">
        <v>87</v>
      </c>
      <c r="C20" s="39"/>
      <c r="D20" s="39"/>
      <c r="E20" s="39"/>
      <c r="F20" s="39"/>
      <c r="G20" s="39"/>
      <c r="H20" s="39"/>
      <c r="I20" s="39"/>
      <c r="J20" s="39"/>
      <c r="K20" s="39"/>
      <c r="L20" s="39"/>
      <c r="M20" s="39"/>
      <c r="N20" s="39"/>
      <c r="O20" s="39"/>
      <c r="P20" s="39"/>
      <c r="Q20" s="39"/>
      <c r="R20" s="39"/>
      <c r="S20" s="39"/>
      <c r="T20" s="39"/>
      <c r="U20" s="39"/>
      <c r="V20" s="39"/>
      <c r="W20" s="39"/>
      <c r="X20" s="39"/>
      <c r="Y20" s="39"/>
    </row>
    <row r="21" spans="1:25" x14ac:dyDescent="0.25">
      <c r="A21" s="39"/>
      <c r="B21" s="39"/>
      <c r="C21" s="39"/>
      <c r="D21" s="39"/>
      <c r="E21" s="39"/>
      <c r="F21" s="39"/>
      <c r="G21" s="39"/>
      <c r="H21" s="39"/>
      <c r="I21" s="39"/>
      <c r="J21" s="39"/>
      <c r="K21" s="39"/>
      <c r="L21" s="39"/>
      <c r="M21" s="39"/>
      <c r="N21" s="39"/>
      <c r="O21" s="39"/>
      <c r="P21" s="39"/>
      <c r="Q21" s="39"/>
      <c r="R21" s="39"/>
      <c r="S21" s="39"/>
      <c r="T21" s="39"/>
      <c r="U21" s="39"/>
      <c r="V21" s="39"/>
      <c r="W21" s="39"/>
      <c r="X21" s="39"/>
      <c r="Y21" s="39"/>
    </row>
    <row r="22" spans="1:25" x14ac:dyDescent="0.25">
      <c r="A22" s="39"/>
      <c r="B22" s="39"/>
      <c r="C22" s="39"/>
      <c r="D22" s="39"/>
      <c r="E22" s="39"/>
      <c r="F22" s="39"/>
      <c r="G22" s="39"/>
      <c r="H22" s="39"/>
      <c r="I22" s="39"/>
      <c r="J22" s="39"/>
      <c r="K22" s="39"/>
      <c r="L22" s="39"/>
      <c r="M22" s="39"/>
      <c r="N22" s="39"/>
      <c r="O22" s="39"/>
      <c r="P22" s="39"/>
      <c r="Q22" s="39"/>
      <c r="R22" s="39"/>
      <c r="S22" s="39"/>
      <c r="T22" s="39"/>
      <c r="U22" s="39"/>
      <c r="V22" s="39"/>
      <c r="W22" s="39"/>
      <c r="X22" s="39"/>
      <c r="Y22" s="39"/>
    </row>
    <row r="23" spans="1:25" x14ac:dyDescent="0.25">
      <c r="A23" s="39"/>
      <c r="B23" s="39"/>
      <c r="C23" s="39"/>
      <c r="D23" s="39"/>
      <c r="E23" s="39"/>
      <c r="F23" s="39"/>
      <c r="G23" s="39"/>
      <c r="H23" s="39"/>
      <c r="I23" s="39"/>
      <c r="J23" s="39"/>
      <c r="K23" s="39"/>
      <c r="L23" s="39"/>
      <c r="M23" s="39"/>
      <c r="N23" s="39"/>
      <c r="O23" s="39"/>
      <c r="P23" s="39"/>
      <c r="Q23" s="39"/>
      <c r="R23" s="39"/>
      <c r="S23" s="39"/>
      <c r="T23" s="39"/>
      <c r="U23" s="39"/>
      <c r="V23" s="39"/>
      <c r="W23" s="39"/>
      <c r="X23" s="39"/>
      <c r="Y23" s="39"/>
    </row>
    <row r="24" spans="1:25" x14ac:dyDescent="0.25">
      <c r="A24" s="39" t="s">
        <v>88</v>
      </c>
      <c r="B24" s="39"/>
      <c r="C24" s="39"/>
      <c r="D24" s="39"/>
      <c r="E24" s="39"/>
      <c r="F24" s="39"/>
      <c r="G24" s="39"/>
      <c r="H24" s="39"/>
      <c r="I24" s="39"/>
      <c r="J24" s="39"/>
      <c r="K24" s="39"/>
      <c r="L24" s="39"/>
      <c r="M24" s="39"/>
      <c r="N24" s="39"/>
      <c r="O24" s="39"/>
      <c r="P24" s="39"/>
      <c r="Q24" s="39"/>
      <c r="R24" s="39"/>
      <c r="S24" s="39"/>
      <c r="T24" s="39"/>
      <c r="U24" s="39"/>
      <c r="V24" s="39"/>
      <c r="W24" s="39"/>
      <c r="X24" s="39"/>
      <c r="Y24" s="39"/>
    </row>
    <row r="25" spans="1:25" x14ac:dyDescent="0.25">
      <c r="A25" s="39" t="s">
        <v>89</v>
      </c>
      <c r="B25" s="39"/>
      <c r="C25" s="39"/>
      <c r="D25" s="39"/>
      <c r="E25" s="39"/>
      <c r="F25" s="39"/>
      <c r="G25" s="39"/>
      <c r="H25" s="39"/>
      <c r="I25" s="39"/>
      <c r="J25" s="39"/>
      <c r="K25" s="39"/>
      <c r="L25" s="39"/>
      <c r="M25" s="39"/>
      <c r="N25" s="39"/>
      <c r="O25" s="39"/>
      <c r="P25" s="39"/>
      <c r="Q25" s="39"/>
      <c r="R25" s="39"/>
      <c r="S25" s="39"/>
      <c r="T25" s="39"/>
      <c r="U25" s="39"/>
      <c r="V25" s="39"/>
      <c r="W25" s="39"/>
      <c r="X25" s="39"/>
      <c r="Y25" s="39"/>
    </row>
    <row r="26" spans="1:25" x14ac:dyDescent="0.25">
      <c r="A26" s="39"/>
      <c r="B26" s="39"/>
      <c r="C26" s="39"/>
      <c r="D26" s="39"/>
      <c r="E26" s="39"/>
      <c r="F26" s="39"/>
      <c r="G26" s="39"/>
      <c r="H26" s="39"/>
      <c r="I26" s="39"/>
      <c r="J26" s="39"/>
      <c r="K26" s="39"/>
      <c r="L26" s="39"/>
      <c r="M26" s="39"/>
      <c r="N26" s="39"/>
      <c r="O26" s="39"/>
      <c r="P26" s="39"/>
      <c r="Q26" s="39"/>
      <c r="R26" s="39"/>
      <c r="S26" s="39"/>
      <c r="T26" s="39"/>
      <c r="U26" s="39"/>
      <c r="V26" s="39"/>
      <c r="W26" s="39"/>
      <c r="X26" s="39"/>
      <c r="Y26" s="39"/>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122C77DE466F9640B33C85DC5E393998" ma:contentTypeVersion="6" ma:contentTypeDescription="Create a new document." ma:contentTypeScope="" ma:versionID="ef9824bd32c7cf047025226d2c14de3b">
  <xsd:schema xmlns:xsd="http://www.w3.org/2001/XMLSchema" xmlns:xs="http://www.w3.org/2001/XMLSchema" xmlns:p="http://schemas.microsoft.com/office/2006/metadata/properties" xmlns:ns2="14e16b70-ab8a-46ad-9564-b07735a7431d" xmlns:ns3="ab226b7d-2fc3-4df7-a462-710f1dcbdb42" targetNamespace="http://schemas.microsoft.com/office/2006/metadata/properties" ma:root="true" ma:fieldsID="c13d414c3ab1f1c5e4ffcbaa2e0cde9e" ns2:_="" ns3:_="">
    <xsd:import namespace="14e16b70-ab8a-46ad-9564-b07735a7431d"/>
    <xsd:import namespace="ab226b7d-2fc3-4df7-a462-710f1dcbdb42"/>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4e16b70-ab8a-46ad-9564-b07735a7431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b226b7d-2fc3-4df7-a462-710f1dcbdb42"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704FB91-6ADB-4B2B-97C7-EE562C3D6BD3}">
  <ds:schemaRefs>
    <ds:schemaRef ds:uri="http://schemas.microsoft.com/sharepoint/v3/contenttype/forms"/>
  </ds:schemaRefs>
</ds:datastoreItem>
</file>

<file path=customXml/itemProps2.xml><?xml version="1.0" encoding="utf-8"?>
<ds:datastoreItem xmlns:ds="http://schemas.openxmlformats.org/officeDocument/2006/customXml" ds:itemID="{E5702603-7E1D-4F55-9316-EA8C7271956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4e16b70-ab8a-46ad-9564-b07735a7431d"/>
    <ds:schemaRef ds:uri="ab226b7d-2fc3-4df7-a462-710f1dcbdb4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6D5346A-CB20-4B4F-9074-54A8E612E6AB}">
  <ds:schemaRefs>
    <ds:schemaRef ds:uri="http://purl.org/dc/elements/1.1/"/>
    <ds:schemaRef ds:uri="ab226b7d-2fc3-4df7-a462-710f1dcbdb42"/>
    <ds:schemaRef ds:uri="http://purl.org/dc/dcmitype/"/>
    <ds:schemaRef ds:uri="http://schemas.microsoft.com/office/2006/documentManagement/types"/>
    <ds:schemaRef ds:uri="14e16b70-ab8a-46ad-9564-b07735a7431d"/>
    <ds:schemaRef ds:uri="http://www.w3.org/XML/1998/namespace"/>
    <ds:schemaRef ds:uri="http://schemas.openxmlformats.org/package/2006/metadata/core-properties"/>
    <ds:schemaRef ds:uri="http://schemas.microsoft.com/office/2006/metadata/properties"/>
    <ds:schemaRef ds:uri="http://schemas.microsoft.com/office/infopath/2007/PartnerControl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2.5 constant-real 2019$</vt:lpstr>
      <vt:lpstr>2.5 current-nominal</vt:lpstr>
      <vt:lpstr>Chart</vt:lpstr>
      <vt:lpstr>CPI</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Windows User</dc:creator>
  <cp:keywords/>
  <dc:description/>
  <cp:lastModifiedBy>Caroline Lachance</cp:lastModifiedBy>
  <cp:revision/>
  <dcterms:created xsi:type="dcterms:W3CDTF">2018-10-26T15:44:18Z</dcterms:created>
  <dcterms:modified xsi:type="dcterms:W3CDTF">2022-06-30T15:38:17Z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0x010100122C77DE466F9640B33C85DC5E393998</vt:lpwstr>
  </property>
  <property fmtid="{D5CDD505-2E9C-101B-9397-08002B2CF9AE}" pid="3" name="Order">
    <vt:r8>127500</vt:r8>
  </property>
  <property fmtid="{D5CDD505-2E9C-101B-9397-08002B2CF9AE}" pid="4" name="xd_Signature">
    <vt:bool>false</vt:bool>
  </property>
  <property fmtid="{D5CDD505-2E9C-101B-9397-08002B2CF9AE}" pid="5" name="xd_ProgID">
    <vt:lpwstr/>
  </property>
  <property fmtid="{D5CDD505-2E9C-101B-9397-08002B2CF9AE}" pid="6" name="_ExtendedDescription">
    <vt:lpwstr/>
  </property>
  <property fmtid="{D5CDD505-2E9C-101B-9397-08002B2CF9AE}" pid="7" name="TriggerFlowInfo">
    <vt:lpwstr/>
  </property>
  <property fmtid="{D5CDD505-2E9C-101B-9397-08002B2CF9AE}" pid="8" name="TemplateUrl">
    <vt:lpwstr/>
  </property>
  <property fmtid="{D5CDD505-2E9C-101B-9397-08002B2CF9AE}" pid="9" name="ComplianceAssetId">
    <vt:lpwstr/>
  </property>
  <property fmtid="{D5CDD505-2E9C-101B-9397-08002B2CF9AE}" pid="10" name="MSIP_Label_bd3968e8-c45d-45f4-aba1-48bd0eaca326_Enabled">
    <vt:lpwstr>true</vt:lpwstr>
  </property>
  <property fmtid="{D5CDD505-2E9C-101B-9397-08002B2CF9AE}" pid="11" name="MSIP_Label_bd3968e8-c45d-45f4-aba1-48bd0eaca326_SetDate">
    <vt:lpwstr>2022-06-24T21:51:17Z</vt:lpwstr>
  </property>
  <property fmtid="{D5CDD505-2E9C-101B-9397-08002B2CF9AE}" pid="12" name="MSIP_Label_bd3968e8-c45d-45f4-aba1-48bd0eaca326_Method">
    <vt:lpwstr>Standard</vt:lpwstr>
  </property>
  <property fmtid="{D5CDD505-2E9C-101B-9397-08002B2CF9AE}" pid="13" name="MSIP_Label_bd3968e8-c45d-45f4-aba1-48bd0eaca326_Name">
    <vt:lpwstr>General</vt:lpwstr>
  </property>
  <property fmtid="{D5CDD505-2E9C-101B-9397-08002B2CF9AE}" pid="14" name="MSIP_Label_bd3968e8-c45d-45f4-aba1-48bd0eaca326_SiteId">
    <vt:lpwstr>d532e20f-5090-4383-a7b9-aa5204b87eed</vt:lpwstr>
  </property>
  <property fmtid="{D5CDD505-2E9C-101B-9397-08002B2CF9AE}" pid="15" name="MSIP_Label_bd3968e8-c45d-45f4-aba1-48bd0eaca326_ActionId">
    <vt:lpwstr>08d494ae-fdd8-43a1-a65b-081024072295</vt:lpwstr>
  </property>
  <property fmtid="{D5CDD505-2E9C-101B-9397-08002B2CF9AE}" pid="16" name="MSIP_Label_bd3968e8-c45d-45f4-aba1-48bd0eaca326_ContentBits">
    <vt:lpwstr>0</vt:lpwstr>
  </property>
</Properties>
</file>