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tables/table1.xml" ContentType="application/vnd.openxmlformats-officedocument.spreadsheetml.table+xml"/>
  <Override PartName="/xl/drawings/drawing3.xml" ContentType="application/vnd.openxmlformats-officedocument.drawing+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drawings/drawing4.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drawings/drawing5.xml" ContentType="application/vnd.openxmlformats-officedocument.drawing+xml"/>
  <Override PartName="/xl/ctrlProps/ctrlProp74.xml" ContentType="application/vnd.ms-excel.controlproperties+xml"/>
  <Override PartName="/xl/ctrlProps/ctrlProp75.xml" ContentType="application/vnd.ms-excel.controlproperties+xml"/>
  <Override PartName="/xl/drawings/drawing6.xml" ContentType="application/vnd.openxmlformats-officedocument.drawing+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drawings/drawing7.xml" ContentType="application/vnd.openxmlformats-officedocument.drawing+xml"/>
  <Override PartName="/xl/ctrlProps/ctrlProp82.xml" ContentType="application/vnd.ms-excel.controlproperties+xml"/>
  <Override PartName="/xl/ctrlProps/ctrlProp83.xml" ContentType="application/vnd.ms-excel.controlproperties+xml"/>
  <Override PartName="/xl/drawings/drawing8.xml" ContentType="application/vnd.openxmlformats-officedocument.drawing+xml"/>
  <Override PartName="/xl/ctrlProps/ctrlProp84.xml" ContentType="application/vnd.ms-excel.controlproperties+xml"/>
  <Override PartName="/xl/ctrlProps/ctrlProp8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erver\Folders$\fortier\Desktop\2020\Costing CB Manual 2020\"/>
    </mc:Choice>
  </mc:AlternateContent>
  <bookViews>
    <workbookView xWindow="945" yWindow="465" windowWidth="28800" windowHeight="12300" tabRatio="862"/>
  </bookViews>
  <sheets>
    <sheet name="Table of contents" sheetId="18" r:id="rId1"/>
    <sheet name="Elements of Compensation" sheetId="11" r:id="rId2"/>
    <sheet name="Information Request Template" sheetId="17" r:id="rId3"/>
    <sheet name="Bargaining Unit Database" sheetId="12" r:id="rId4"/>
    <sheet name="Summary of Basic Information" sheetId="1" r:id="rId5"/>
    <sheet name="Premium Pay" sheetId="2" r:id="rId6"/>
    <sheet name="Insured Benefits" sheetId="3" r:id="rId7"/>
    <sheet name="Statutory Benefits" sheetId="4" r:id="rId8"/>
    <sheet name="Pension Contributions" sheetId="5" r:id="rId9"/>
    <sheet name="Payments and Allowances" sheetId="6" r:id="rId10"/>
    <sheet name="Other Benefits" sheetId="7" r:id="rId11"/>
    <sheet name="Post-Employment Benefits" sheetId="8" r:id="rId12"/>
    <sheet name="Summary Base Year Model" sheetId="9" r:id="rId13"/>
    <sheet name="Impact of Collective Agreement" sheetId="15" r:id="rId14"/>
    <sheet name="Summary of Changes" sheetId="14" r:id="rId15"/>
    <sheet name="Comparisons" sheetId="16" r:id="rId16"/>
  </sheets>
  <definedNames>
    <definedName name="_xlnm.Print_Area" localSheetId="1">'Elements of Compensation'!$A$1:$E$43</definedName>
    <definedName name="_xlnm.Print_Area" localSheetId="13">'Impact of Collective Agreement'!$B$1:$H$28</definedName>
    <definedName name="_xlnm.Print_Area" localSheetId="6">'Insured Benefits'!$A$1:$I$20</definedName>
    <definedName name="_xlnm.Print_Area" localSheetId="10">'Other Benefits'!$A$1:$H$12</definedName>
    <definedName name="_xlnm.Print_Area" localSheetId="9">'Payments and Allowances'!$A$1:$H$15</definedName>
    <definedName name="_xlnm.Print_Area" localSheetId="8">'Pension Contributions'!$A$1:$H$12</definedName>
    <definedName name="_xlnm.Print_Area" localSheetId="11">'Post-Employment Benefits'!$A$1:$H$12</definedName>
    <definedName name="_xlnm.Print_Area" localSheetId="5">'Premium Pay'!$A$1:$I$16</definedName>
    <definedName name="_xlnm.Print_Area" localSheetId="7">'Statutory Benefits'!$A$1:$H$18</definedName>
    <definedName name="_xlnm.Print_Area" localSheetId="14">'Summary of Changes'!$B$1:$H$24</definedName>
    <definedName name="_xlnm.Print_Area" localSheetId="0">'Table of contents'!#REF!</definedName>
  </definedNames>
  <calcPr calcId="162913" concurrentCalc="0"/>
</workbook>
</file>

<file path=xl/calcChain.xml><?xml version="1.0" encoding="utf-8"?>
<calcChain xmlns="http://schemas.openxmlformats.org/spreadsheetml/2006/main">
  <c r="E14" i="12" l="1"/>
  <c r="D10" i="1"/>
  <c r="F14" i="12"/>
  <c r="D11" i="1"/>
  <c r="D9" i="1"/>
  <c r="D12" i="1"/>
  <c r="I13" i="16"/>
  <c r="G13" i="16"/>
  <c r="E13" i="16"/>
  <c r="K12" i="16"/>
  <c r="H14" i="12"/>
  <c r="G7" i="1"/>
  <c r="O12" i="15"/>
  <c r="L24" i="15"/>
  <c r="C9" i="15"/>
  <c r="G10" i="1"/>
  <c r="G12" i="1"/>
  <c r="O17" i="15"/>
  <c r="C8" i="15"/>
  <c r="D6" i="15"/>
  <c r="D9" i="15"/>
  <c r="D8" i="15"/>
  <c r="E6" i="15"/>
  <c r="E9" i="15"/>
  <c r="E8" i="15"/>
  <c r="F6" i="15"/>
  <c r="F9" i="15"/>
  <c r="F7" i="14"/>
  <c r="C7" i="14"/>
  <c r="G7" i="14"/>
  <c r="G12" i="14"/>
  <c r="J13" i="16"/>
  <c r="C8" i="9"/>
  <c r="C11" i="9"/>
  <c r="C14" i="9"/>
  <c r="C17" i="9"/>
  <c r="C20" i="9"/>
  <c r="C23" i="9"/>
  <c r="C26" i="9"/>
  <c r="C29" i="9"/>
  <c r="L25" i="15"/>
  <c r="C10" i="15"/>
  <c r="D10" i="15"/>
  <c r="E10" i="15"/>
  <c r="E8" i="14"/>
  <c r="F9" i="16"/>
  <c r="E10" i="14"/>
  <c r="F11" i="16"/>
  <c r="C9" i="9"/>
  <c r="C12" i="9"/>
  <c r="C15" i="9"/>
  <c r="C18" i="9"/>
  <c r="C21" i="9"/>
  <c r="C24" i="9"/>
  <c r="C27" i="9"/>
  <c r="C30" i="9"/>
  <c r="D11" i="14"/>
  <c r="D12" i="16"/>
  <c r="C10" i="16"/>
  <c r="C11" i="16"/>
  <c r="C8" i="14"/>
  <c r="C9" i="16"/>
  <c r="G23" i="15"/>
  <c r="G21" i="15"/>
  <c r="G19" i="15"/>
  <c r="G16" i="15"/>
  <c r="F10" i="14"/>
  <c r="G10" i="14"/>
  <c r="D10" i="14"/>
  <c r="D11" i="16"/>
  <c r="E9" i="14"/>
  <c r="F10" i="16"/>
  <c r="F9" i="14"/>
  <c r="H10" i="16"/>
  <c r="D9" i="14"/>
  <c r="D10" i="16"/>
  <c r="O9" i="15"/>
  <c r="L13" i="15"/>
  <c r="L14" i="15"/>
  <c r="L12" i="15"/>
  <c r="L9" i="15"/>
  <c r="F25" i="15"/>
  <c r="E25" i="15"/>
  <c r="D25" i="15"/>
  <c r="O5" i="7"/>
  <c r="L8" i="7"/>
  <c r="L9" i="7"/>
  <c r="L7" i="7"/>
  <c r="L5" i="7"/>
  <c r="L8" i="6"/>
  <c r="L9" i="6"/>
  <c r="L7" i="6"/>
  <c r="O5" i="6"/>
  <c r="L5" i="6"/>
  <c r="L8" i="5"/>
  <c r="L9" i="5"/>
  <c r="L7" i="5"/>
  <c r="O5" i="5"/>
  <c r="L5" i="5"/>
  <c r="O5" i="4"/>
  <c r="L8" i="4"/>
  <c r="L9" i="4"/>
  <c r="L7" i="4"/>
  <c r="L5" i="4"/>
  <c r="O5" i="8"/>
  <c r="L8" i="8"/>
  <c r="L9" i="8"/>
  <c r="L7" i="8"/>
  <c r="L5" i="8"/>
  <c r="E11" i="14"/>
  <c r="F12" i="16"/>
  <c r="F11" i="14"/>
  <c r="H12" i="16"/>
  <c r="C11" i="14"/>
  <c r="G11" i="14"/>
  <c r="J12" i="16"/>
  <c r="G9" i="14"/>
  <c r="J10" i="16"/>
  <c r="H9" i="14"/>
  <c r="K10" i="16"/>
  <c r="Q5" i="3"/>
  <c r="N8" i="3"/>
  <c r="N9" i="3"/>
  <c r="N7" i="3"/>
  <c r="N5" i="3"/>
  <c r="M7" i="2"/>
  <c r="P5" i="2"/>
  <c r="M8" i="2"/>
  <c r="M9" i="2"/>
  <c r="M5" i="2"/>
  <c r="E18" i="4"/>
  <c r="E12" i="5"/>
  <c r="E15" i="6"/>
  <c r="E12" i="7"/>
  <c r="E12" i="8"/>
  <c r="F20" i="3"/>
  <c r="F16" i="2"/>
  <c r="G25" i="15"/>
  <c r="L10" i="6"/>
  <c r="N10" i="3"/>
  <c r="F17" i="4"/>
  <c r="D15" i="9"/>
  <c r="F12" i="4"/>
  <c r="F9" i="6"/>
  <c r="F6" i="7"/>
  <c r="F11" i="8"/>
  <c r="D27" i="9"/>
  <c r="G18" i="3"/>
  <c r="F14" i="3"/>
  <c r="G14" i="3"/>
  <c r="F14" i="6"/>
  <c r="D21" i="9"/>
  <c r="F5" i="6"/>
  <c r="F6" i="5"/>
  <c r="F5" i="7"/>
  <c r="F12" i="3"/>
  <c r="G12" i="3"/>
  <c r="L10" i="5"/>
  <c r="F16" i="4"/>
  <c r="F13" i="6"/>
  <c r="F7" i="6"/>
  <c r="F10" i="7"/>
  <c r="F6" i="8"/>
  <c r="F13" i="3"/>
  <c r="G13" i="3"/>
  <c r="G14" i="2"/>
  <c r="L10" i="7"/>
  <c r="L10" i="8"/>
  <c r="M10" i="2"/>
  <c r="F8" i="6"/>
  <c r="F10" i="5"/>
  <c r="F10" i="8"/>
  <c r="F5" i="8"/>
  <c r="G19" i="3"/>
  <c r="D12" i="9"/>
  <c r="F11" i="3"/>
  <c r="G11" i="3"/>
  <c r="L15" i="15"/>
  <c r="L10" i="4"/>
  <c r="F6" i="6"/>
  <c r="F11" i="5"/>
  <c r="D18" i="9"/>
  <c r="F11" i="7"/>
  <c r="D24" i="9"/>
  <c r="G15" i="2"/>
  <c r="D9" i="9"/>
  <c r="F5" i="5"/>
  <c r="F10" i="3"/>
  <c r="G10" i="3"/>
  <c r="F9" i="3"/>
  <c r="G9" i="3"/>
  <c r="L11" i="6"/>
  <c r="N11" i="3"/>
  <c r="M11" i="2"/>
  <c r="L11" i="7"/>
  <c r="L16" i="15"/>
  <c r="L11" i="5"/>
  <c r="L11" i="4"/>
  <c r="L11" i="8"/>
  <c r="Q7" i="3"/>
  <c r="O7" i="8"/>
  <c r="O7" i="7"/>
  <c r="C6" i="9"/>
  <c r="E11" i="4"/>
  <c r="F11" i="4"/>
  <c r="G11" i="4"/>
  <c r="P7" i="2"/>
  <c r="G9" i="1"/>
  <c r="O7" i="6"/>
  <c r="O7" i="4"/>
  <c r="H16" i="12"/>
  <c r="H17" i="12"/>
  <c r="H15" i="12"/>
  <c r="O7" i="5"/>
  <c r="F12" i="5"/>
  <c r="D17" i="9"/>
  <c r="F12" i="7"/>
  <c r="D23" i="9"/>
  <c r="D8" i="9"/>
  <c r="G16" i="2"/>
  <c r="D30" i="9"/>
  <c r="D20" i="9"/>
  <c r="F15" i="6"/>
  <c r="D26" i="9"/>
  <c r="F12" i="8"/>
  <c r="D14" i="9"/>
  <c r="F18" i="4"/>
  <c r="G20" i="3"/>
  <c r="D11" i="9"/>
  <c r="G5" i="6"/>
  <c r="H10" i="3"/>
  <c r="H14" i="3"/>
  <c r="H11" i="3"/>
  <c r="H12" i="3"/>
  <c r="G5" i="7"/>
  <c r="G11" i="5"/>
  <c r="E18" i="9"/>
  <c r="G17" i="4"/>
  <c r="E15" i="9"/>
  <c r="L12" i="8"/>
  <c r="G5" i="8"/>
  <c r="G6" i="7"/>
  <c r="H13" i="3"/>
  <c r="L12" i="6"/>
  <c r="G11" i="8"/>
  <c r="E27" i="9"/>
  <c r="G10" i="5"/>
  <c r="G14" i="6"/>
  <c r="E21" i="9"/>
  <c r="G10" i="7"/>
  <c r="L12" i="7"/>
  <c r="L12" i="5"/>
  <c r="G6" i="6"/>
  <c r="G5" i="5"/>
  <c r="G11" i="7"/>
  <c r="E24" i="9"/>
  <c r="H14" i="2"/>
  <c r="H18" i="3"/>
  <c r="G13" i="6"/>
  <c r="M12" i="2"/>
  <c r="L17" i="15"/>
  <c r="G8" i="6"/>
  <c r="G6" i="8"/>
  <c r="G12" i="4"/>
  <c r="G9" i="6"/>
  <c r="G6" i="5"/>
  <c r="H9" i="3"/>
  <c r="H15" i="2"/>
  <c r="E9" i="9"/>
  <c r="G7" i="6"/>
  <c r="G10" i="8"/>
  <c r="L12" i="4"/>
  <c r="H19" i="3"/>
  <c r="E12" i="9"/>
  <c r="N12" i="3"/>
  <c r="G16" i="4"/>
  <c r="O9" i="6"/>
  <c r="O9" i="4"/>
  <c r="D8" i="4"/>
  <c r="E5" i="4"/>
  <c r="F5" i="4"/>
  <c r="G5" i="4"/>
  <c r="P9" i="2"/>
  <c r="O9" i="8"/>
  <c r="O9" i="5"/>
  <c r="Q9" i="3"/>
  <c r="O14" i="15"/>
  <c r="E9" i="4"/>
  <c r="F9" i="4"/>
  <c r="G9" i="4"/>
  <c r="H9" i="4"/>
  <c r="O9" i="7"/>
  <c r="C28" i="9"/>
  <c r="D6" i="9"/>
  <c r="L26" i="15"/>
  <c r="O10" i="5"/>
  <c r="P10" i="2"/>
  <c r="O10" i="4"/>
  <c r="Q10" i="3"/>
  <c r="O10" i="6"/>
  <c r="H11" i="4"/>
  <c r="O15" i="15"/>
  <c r="O10" i="7"/>
  <c r="O10" i="8"/>
  <c r="D29" i="9"/>
  <c r="E14" i="9"/>
  <c r="G18" i="4"/>
  <c r="H20" i="3"/>
  <c r="E11" i="9"/>
  <c r="E8" i="9"/>
  <c r="H16" i="2"/>
  <c r="E17" i="9"/>
  <c r="G12" i="5"/>
  <c r="H5" i="4"/>
  <c r="E30" i="9"/>
  <c r="G12" i="8"/>
  <c r="E26" i="9"/>
  <c r="G15" i="6"/>
  <c r="E20" i="9"/>
  <c r="G12" i="7"/>
  <c r="E23" i="9"/>
  <c r="C11" i="15"/>
  <c r="C31" i="9"/>
  <c r="G28" i="9"/>
  <c r="I18" i="3"/>
  <c r="H9" i="6"/>
  <c r="H5" i="6"/>
  <c r="O12" i="5"/>
  <c r="H16" i="4"/>
  <c r="H10" i="5"/>
  <c r="H5" i="5"/>
  <c r="H12" i="4"/>
  <c r="D12" i="4"/>
  <c r="H13" i="6"/>
  <c r="F9" i="2"/>
  <c r="G9" i="2"/>
  <c r="H9" i="2"/>
  <c r="I9" i="2"/>
  <c r="F5" i="2"/>
  <c r="G5" i="2"/>
  <c r="H5" i="2"/>
  <c r="I5" i="2"/>
  <c r="I11" i="3"/>
  <c r="H10" i="8"/>
  <c r="H10" i="7"/>
  <c r="Q12" i="3"/>
  <c r="O12" i="6"/>
  <c r="F10" i="2"/>
  <c r="G10" i="2"/>
  <c r="H10" i="2"/>
  <c r="I10" i="2"/>
  <c r="F6" i="2"/>
  <c r="G6" i="2"/>
  <c r="H6" i="2"/>
  <c r="I6" i="2"/>
  <c r="I12" i="3"/>
  <c r="H6" i="8"/>
  <c r="H6" i="7"/>
  <c r="H5" i="7"/>
  <c r="F8" i="2"/>
  <c r="G8" i="2"/>
  <c r="H8" i="2"/>
  <c r="I8" i="2"/>
  <c r="I9" i="3"/>
  <c r="I10" i="3"/>
  <c r="O12" i="4"/>
  <c r="I14" i="2"/>
  <c r="F7" i="2"/>
  <c r="G7" i="2"/>
  <c r="H7" i="2"/>
  <c r="I7" i="2"/>
  <c r="I13" i="3"/>
  <c r="I14" i="3"/>
  <c r="O12" i="7"/>
  <c r="H8" i="6"/>
  <c r="H5" i="8"/>
  <c r="O12" i="8"/>
  <c r="H6" i="6"/>
  <c r="H7" i="6"/>
  <c r="P12" i="2"/>
  <c r="H6" i="5"/>
  <c r="D28" i="9"/>
  <c r="D31" i="9"/>
  <c r="E6" i="9"/>
  <c r="E29" i="9"/>
  <c r="G31" i="9"/>
  <c r="H15" i="6"/>
  <c r="F20" i="9"/>
  <c r="F14" i="9"/>
  <c r="H18" i="4"/>
  <c r="C12" i="14"/>
  <c r="C8" i="16"/>
  <c r="F6" i="9"/>
  <c r="F28" i="9"/>
  <c r="E28" i="9"/>
  <c r="E31" i="9"/>
  <c r="I20" i="3"/>
  <c r="F11" i="9"/>
  <c r="F23" i="9"/>
  <c r="H12" i="7"/>
  <c r="F17" i="9"/>
  <c r="H12" i="5"/>
  <c r="H12" i="8"/>
  <c r="F26" i="9"/>
  <c r="I16" i="2"/>
  <c r="F8" i="9"/>
  <c r="G26" i="9"/>
  <c r="G14" i="9"/>
  <c r="G8" i="9"/>
  <c r="G23" i="9"/>
  <c r="G17" i="9"/>
  <c r="G11" i="9"/>
  <c r="G20" i="9"/>
  <c r="G6" i="9"/>
  <c r="H19" i="15"/>
  <c r="H23" i="15"/>
  <c r="H16" i="15"/>
  <c r="H21" i="15"/>
  <c r="F29" i="9"/>
  <c r="H25" i="15"/>
  <c r="G29" i="9"/>
  <c r="G30" i="9"/>
  <c r="D7" i="14"/>
  <c r="D11" i="15"/>
  <c r="D8" i="14"/>
  <c r="D9" i="16"/>
  <c r="F8" i="15"/>
  <c r="F10" i="15"/>
  <c r="E7" i="14"/>
  <c r="F8" i="16"/>
  <c r="E11" i="15"/>
  <c r="D13" i="15"/>
  <c r="D27" i="15"/>
  <c r="D28" i="15"/>
  <c r="D12" i="15"/>
  <c r="D12" i="14"/>
  <c r="D13" i="16"/>
  <c r="D15" i="16"/>
  <c r="D8" i="16"/>
  <c r="F11" i="15"/>
  <c r="G9" i="15"/>
  <c r="H9" i="15"/>
  <c r="H13" i="15"/>
  <c r="H8" i="16"/>
  <c r="G10" i="15"/>
  <c r="H10" i="15"/>
  <c r="F8" i="14"/>
  <c r="G8" i="14"/>
  <c r="E12" i="15"/>
  <c r="E13" i="15"/>
  <c r="E27" i="15"/>
  <c r="E28" i="15"/>
  <c r="J8" i="16"/>
  <c r="F12" i="14"/>
  <c r="H13" i="16"/>
  <c r="H15" i="16"/>
  <c r="F12" i="15"/>
  <c r="F27" i="15"/>
  <c r="F28" i="15"/>
  <c r="G11" i="15"/>
  <c r="H27" i="15"/>
  <c r="H28" i="15"/>
  <c r="F13" i="15"/>
  <c r="H7" i="14"/>
  <c r="K8" i="16"/>
  <c r="H12" i="14"/>
  <c r="K13" i="16"/>
  <c r="J11" i="16"/>
  <c r="H10" i="14"/>
  <c r="K11" i="16"/>
  <c r="J9" i="16"/>
  <c r="H8" i="14"/>
  <c r="K9" i="16"/>
  <c r="C12" i="16"/>
  <c r="H11" i="16"/>
  <c r="H9" i="16"/>
  <c r="E12" i="14"/>
  <c r="F13" i="16"/>
  <c r="F15" i="16"/>
</calcChain>
</file>

<file path=xl/comments1.xml><?xml version="1.0" encoding="utf-8"?>
<comments xmlns="http://schemas.openxmlformats.org/spreadsheetml/2006/main">
  <authors>
    <author>Brendan</author>
  </authors>
  <commentList>
    <comment ref="B21" authorId="0" shapeId="0">
      <text>
        <r>
          <rPr>
            <b/>
            <sz val="9"/>
            <color indexed="81"/>
            <rFont val="Tahoma"/>
            <family val="2"/>
          </rPr>
          <t>Brendan:</t>
        </r>
        <r>
          <rPr>
            <sz val="9"/>
            <color indexed="81"/>
            <rFont val="Tahoma"/>
            <family val="2"/>
          </rPr>
          <t xml:space="preserve">
Enter only negative figures in this row
</t>
        </r>
      </text>
    </comment>
    <comment ref="B23" authorId="0" shapeId="0">
      <text>
        <r>
          <rPr>
            <b/>
            <sz val="9"/>
            <color indexed="81"/>
            <rFont val="Tahoma"/>
            <family val="2"/>
          </rPr>
          <t>Brendan:</t>
        </r>
        <r>
          <rPr>
            <sz val="9"/>
            <color indexed="81"/>
            <rFont val="Tahoma"/>
            <family val="2"/>
          </rPr>
          <t xml:space="preserve">
Enter only negative figures in this row</t>
        </r>
      </text>
    </comment>
  </commentList>
</comments>
</file>

<file path=xl/comments2.xml><?xml version="1.0" encoding="utf-8"?>
<comments xmlns="http://schemas.openxmlformats.org/spreadsheetml/2006/main">
  <authors>
    <author>BSweeney</author>
  </authors>
  <commentList>
    <comment ref="B11" authorId="0" shapeId="0">
      <text>
        <r>
          <rPr>
            <b/>
            <sz val="9"/>
            <color indexed="81"/>
            <rFont val="Tahoma"/>
            <family val="2"/>
          </rPr>
          <t>BSweeney:</t>
        </r>
        <r>
          <rPr>
            <sz val="9"/>
            <color indexed="81"/>
            <rFont val="Tahoma"/>
            <family val="2"/>
          </rPr>
          <t xml:space="preserve">
Note: assumes no major operational changes impacting nonwage-related benefits.</t>
        </r>
      </text>
    </comment>
  </commentList>
</comments>
</file>

<file path=xl/sharedStrings.xml><?xml version="1.0" encoding="utf-8"?>
<sst xmlns="http://schemas.openxmlformats.org/spreadsheetml/2006/main" count="525" uniqueCount="281">
  <si>
    <t>Summary of Basic Information</t>
  </si>
  <si>
    <t>Reference Period</t>
  </si>
  <si>
    <t>Snapshot Date</t>
  </si>
  <si>
    <t xml:space="preserve">Full-Time Employees </t>
  </si>
  <si>
    <t>Part-Time Employees</t>
  </si>
  <si>
    <t>Headcount (HC)</t>
  </si>
  <si>
    <t>Average Annual Salary per HC</t>
  </si>
  <si>
    <t>Full-Time Equivalents (FTE)</t>
  </si>
  <si>
    <t>Average Annual Salary per FTE</t>
  </si>
  <si>
    <t>Component of Compensation: Premium Pay</t>
  </si>
  <si>
    <t>Wage-Related?</t>
  </si>
  <si>
    <t>Hours</t>
  </si>
  <si>
    <t>Rate</t>
  </si>
  <si>
    <t>Total Annual Costs</t>
  </si>
  <si>
    <t>Average Annual Costs per FTE</t>
  </si>
  <si>
    <t>% of Base Wages</t>
  </si>
  <si>
    <t>Average Annual Cost per FTE</t>
  </si>
  <si>
    <t>Summary for Category: Premium Pay</t>
  </si>
  <si>
    <t>Average Hourly Costs per FTE</t>
  </si>
  <si>
    <t>Total Wage-Related Costs</t>
  </si>
  <si>
    <t>Total Nonwage-Related Costs</t>
  </si>
  <si>
    <t>TOTAL COSTS OF PREMIUM PAY</t>
  </si>
  <si>
    <t>Insured Benefit</t>
  </si>
  <si>
    <t>Supplemental Health</t>
  </si>
  <si>
    <t>Dental</t>
  </si>
  <si>
    <t>Prescription Drug</t>
  </si>
  <si>
    <t>Vision</t>
  </si>
  <si>
    <t>Long-Term Disability</t>
  </si>
  <si>
    <t>Basic Life</t>
  </si>
  <si>
    <t>Summary for Category: Insured Benefits</t>
  </si>
  <si>
    <t>TOTAL COSTS OF INSURED BENEFITS</t>
  </si>
  <si>
    <t>Coverage</t>
  </si>
  <si>
    <t>Percentage</t>
  </si>
  <si>
    <t>Monthly Rate (Single)</t>
  </si>
  <si>
    <t>Single</t>
  </si>
  <si>
    <t>Family</t>
  </si>
  <si>
    <t>% Base Wages</t>
  </si>
  <si>
    <t>Notes</t>
  </si>
  <si>
    <t>Monthly Rate (Family)</t>
  </si>
  <si>
    <t>Component of Compensation: Insured Benefits</t>
  </si>
  <si>
    <t>Summary of Base Year Costs</t>
  </si>
  <si>
    <t>% of Payroll</t>
  </si>
  <si>
    <t>Premium Pay</t>
  </si>
  <si>
    <t>Insured Benefits</t>
  </si>
  <si>
    <t>Statutory Benefits</t>
  </si>
  <si>
    <t>Pension Contributions</t>
  </si>
  <si>
    <t>Payment and Allowance Costs</t>
  </si>
  <si>
    <t>Other Benefit Costs</t>
  </si>
  <si>
    <t>Post-Employment Benefit Costs</t>
  </si>
  <si>
    <t>TOTAL NONWAGE-RELATED COSTS</t>
  </si>
  <si>
    <t>TOTAL BASE YEAR COSTS</t>
  </si>
  <si>
    <t>Component of Compensation: Post-Employment Benefits</t>
  </si>
  <si>
    <t>Severance</t>
  </si>
  <si>
    <t>Retiree Benefits</t>
  </si>
  <si>
    <t>Value</t>
  </si>
  <si>
    <t>Summary for Category: Post-Employment Benefits</t>
  </si>
  <si>
    <t>Component of Compensation: Other Benefits</t>
  </si>
  <si>
    <t>Summary for Category: Other Benefits</t>
  </si>
  <si>
    <t>TOTAL COSTS OF OTHER BENEFITS</t>
  </si>
  <si>
    <t>TOTAL COSTS OF POST-EMPLOYMENT BENEFITS</t>
  </si>
  <si>
    <t>Meal Allowance</t>
  </si>
  <si>
    <t>Transportation Allowance</t>
  </si>
  <si>
    <t>Clothing Allowance</t>
  </si>
  <si>
    <t>Education Stipend</t>
  </si>
  <si>
    <t>Other Allowance</t>
  </si>
  <si>
    <t>Component of Compensation:  Annual Payments and Allowances</t>
  </si>
  <si>
    <t>TOTAL COST OF PAYMENTS AND ALLOWANCES</t>
  </si>
  <si>
    <t>&gt; YMPE</t>
  </si>
  <si>
    <t>&lt; YMPE</t>
  </si>
  <si>
    <t>Summary for Category: Employer Pension Contributions</t>
  </si>
  <si>
    <t>Component of Compensation: Employer Pension Contributions</t>
  </si>
  <si>
    <t>TOTAL COST OF EMPLOYER PENSION CONTRIBUTIONS</t>
  </si>
  <si>
    <t>Component of Compensation: Statutory Benefits</t>
  </si>
  <si>
    <t>Summary for Category: Annual Payments and Allowances</t>
  </si>
  <si>
    <t>Canada Pension Plan</t>
  </si>
  <si>
    <t>ABE</t>
  </si>
  <si>
    <t>YMPE</t>
  </si>
  <si>
    <t>YPE</t>
  </si>
  <si>
    <t>Employment Insurance</t>
  </si>
  <si>
    <t>YMIE</t>
  </si>
  <si>
    <t>WSIB</t>
  </si>
  <si>
    <t>Summary for Category: Statutory Benefits</t>
  </si>
  <si>
    <t>TOTAL STATUTORY BENEFIT COSTS</t>
  </si>
  <si>
    <t>Employer Health Tax</t>
  </si>
  <si>
    <t>STEP 1 - IDENTIFYING ELEMENTS OF COMPENSATION IN THE COLLECTIVE AGREEMENT</t>
  </si>
  <si>
    <t>Wage- Related?</t>
  </si>
  <si>
    <t>Component of Compensation</t>
  </si>
  <si>
    <t>Information &amp; Notes</t>
  </si>
  <si>
    <t>Basic Wage Information</t>
  </si>
  <si>
    <t>Merit Pay</t>
  </si>
  <si>
    <t>Benefits</t>
  </si>
  <si>
    <t>Extended Medical</t>
  </si>
  <si>
    <t>Life Insurance</t>
  </si>
  <si>
    <t>Pension Benefits</t>
  </si>
  <si>
    <t>Employer Contribution Rates</t>
  </si>
  <si>
    <t>Allowances</t>
  </si>
  <si>
    <t xml:space="preserve">Other </t>
  </si>
  <si>
    <t>Other</t>
  </si>
  <si>
    <t>Post-Employment Benefits</t>
  </si>
  <si>
    <t>Employee ID</t>
  </si>
  <si>
    <t>Job Class</t>
  </si>
  <si>
    <t>Step</t>
  </si>
  <si>
    <t>FTE</t>
  </si>
  <si>
    <t>Length of Service</t>
  </si>
  <si>
    <t>Other Benefit 1</t>
  </si>
  <si>
    <t>Other Benefit 2</t>
  </si>
  <si>
    <t>Financial Impact of the Collective Agreement</t>
  </si>
  <si>
    <t>INSERT UNION/BARGAINING UNIT HERE</t>
  </si>
  <si>
    <t>Date Created 00/00/0000</t>
  </si>
  <si>
    <t xml:space="preserve">Created by: </t>
  </si>
  <si>
    <t>General Wage Increase</t>
  </si>
  <si>
    <t>Flat Rate</t>
  </si>
  <si>
    <t>Base Year</t>
  </si>
  <si>
    <t>Year 1</t>
  </si>
  <si>
    <t>Year 2</t>
  </si>
  <si>
    <t>Year 3</t>
  </si>
  <si>
    <t>Added to Base</t>
  </si>
  <si>
    <t>Total</t>
  </si>
  <si>
    <t>%</t>
  </si>
  <si>
    <t>Wage-Related Benefits</t>
  </si>
  <si>
    <t>Proposed Benefit Changes</t>
  </si>
  <si>
    <t>Ongoing Benefit Enhancements</t>
  </si>
  <si>
    <t>Individual Proposal 1</t>
  </si>
  <si>
    <t>Individual Proposal 2</t>
  </si>
  <si>
    <t>One-Time Benefit Enhancements</t>
  </si>
  <si>
    <t>Individual Proposal</t>
  </si>
  <si>
    <t>Ongoing Benefit Reductions</t>
  </si>
  <si>
    <t>One-Time Benefit Reductions</t>
  </si>
  <si>
    <t>Sub-Total (Annual Benefits Changes)</t>
  </si>
  <si>
    <t>Roll-up Factor</t>
  </si>
  <si>
    <t>Cash Flow (New Money)</t>
  </si>
  <si>
    <t>Total Added to Base:</t>
  </si>
  <si>
    <t>% Increase</t>
  </si>
  <si>
    <t>% Added to Base:</t>
  </si>
  <si>
    <t>Summary of Changes to Total Compensation</t>
  </si>
  <si>
    <t>Added to Base/End Rate</t>
  </si>
  <si>
    <t>Wages</t>
  </si>
  <si>
    <t>Benefit Enhancements</t>
  </si>
  <si>
    <t>Benefit Reductions</t>
  </si>
  <si>
    <t>Nonwage-Related Benefits</t>
  </si>
  <si>
    <t>ESTIMATED TOTAL COMPENSATION</t>
  </si>
  <si>
    <t>Base Annual Salary</t>
  </si>
  <si>
    <t>Average Annual Salary by HC:</t>
  </si>
  <si>
    <t>Average Annual Salary by FTE:</t>
  </si>
  <si>
    <t>Comparison of Projected Versus Actual Costs</t>
  </si>
  <si>
    <t>Actual</t>
  </si>
  <si>
    <t>Projected</t>
  </si>
  <si>
    <t>PROJECTED vs. ACTUAL COSTS</t>
  </si>
  <si>
    <t>Summary of negotiated changes</t>
  </si>
  <si>
    <t>Base Salaries</t>
  </si>
  <si>
    <t>Appointment types / Classifications</t>
  </si>
  <si>
    <t>Salary Step Grid / Salary model</t>
  </si>
  <si>
    <t>Workloads &amp; Premiums</t>
  </si>
  <si>
    <t>Administrative stipend(s)</t>
  </si>
  <si>
    <t>Regular Full-Time Teaching load by appointment type</t>
  </si>
  <si>
    <t>Overload Premium(s)</t>
  </si>
  <si>
    <t>Regular FTE formula for contract academic staff</t>
  </si>
  <si>
    <t>Source</t>
  </si>
  <si>
    <t>STEP 3 - BARGAINING UNIT DATABASE</t>
  </si>
  <si>
    <t>STEP 2 - INFORMATION REQUEST TEMPLATE</t>
  </si>
  <si>
    <t>Other premiums</t>
  </si>
  <si>
    <t>Professional Expenses</t>
  </si>
  <si>
    <t>Other allowances</t>
  </si>
  <si>
    <t>Name or ID</t>
  </si>
  <si>
    <t>Base salary</t>
  </si>
  <si>
    <t>Administrative or other additional stipends</t>
  </si>
  <si>
    <t>Merit award in previous academic year</t>
  </si>
  <si>
    <t>Total annual salary in previous academic year</t>
  </si>
  <si>
    <t>Appointment type / Rank</t>
  </si>
  <si>
    <t>Regular teaching load</t>
  </si>
  <si>
    <t>Courses taught in previous academic year (including shared responsibility)</t>
  </si>
  <si>
    <t>Composition of the bargaining unit</t>
  </si>
  <si>
    <t>Compensation of bargaining unit members</t>
  </si>
  <si>
    <t>As part of its preparation for the upcoming renewal of the collective agreement between _____________, the (academic staff association) makes the following request for information organized in three broad categories:</t>
  </si>
  <si>
    <r>
      <t>1.</t>
    </r>
    <r>
      <rPr>
        <sz val="7"/>
        <color theme="1"/>
        <rFont val="Times New Roman"/>
        <family val="1"/>
      </rPr>
      <t xml:space="preserve">      </t>
    </r>
    <r>
      <rPr>
        <sz val="12"/>
        <color theme="1"/>
        <rFont val="Calibri"/>
        <family val="2"/>
        <scheme val="minor"/>
      </rPr>
      <t>Composition of the bargaining unit;</t>
    </r>
  </si>
  <si>
    <r>
      <t>2.</t>
    </r>
    <r>
      <rPr>
        <sz val="7"/>
        <color theme="1"/>
        <rFont val="Times New Roman"/>
        <family val="1"/>
      </rPr>
      <t xml:space="preserve">      </t>
    </r>
    <r>
      <rPr>
        <sz val="12"/>
        <color theme="1"/>
        <rFont val="Calibri"/>
        <family val="2"/>
        <scheme val="minor"/>
      </rPr>
      <t>Compensation of bargaining unit members; and</t>
    </r>
  </si>
  <si>
    <r>
      <t>3.</t>
    </r>
    <r>
      <rPr>
        <sz val="7"/>
        <color theme="1"/>
        <rFont val="Times New Roman"/>
        <family val="1"/>
      </rPr>
      <t xml:space="preserve">      </t>
    </r>
    <r>
      <rPr>
        <sz val="12"/>
        <color theme="1"/>
        <rFont val="Calibri"/>
        <family val="2"/>
        <scheme val="minor"/>
      </rPr>
      <t>Bargaining unit work and workload</t>
    </r>
  </si>
  <si>
    <t xml:space="preserve">This information is needed to assess the current terms and conditions of employment of bargaining unit members and develop informed proposals to fulfill the union’s duty of fair representation and good faith bargaining. </t>
  </si>
  <si>
    <t>The information should be provided in a reasonable timeframe, but no later than _____(date). The union requests that the information be provided in the format requested. If this is not possible, or the requested information is not available in the requested format, notify the union what information can be provided and in what format that information is available.</t>
  </si>
  <si>
    <t>Premium pay</t>
  </si>
  <si>
    <t>Insured benefits</t>
  </si>
  <si>
    <t>Statutory benefits</t>
  </si>
  <si>
    <t>Pension contributions</t>
  </si>
  <si>
    <t>Other benefits</t>
  </si>
  <si>
    <t>Post-employment benefits</t>
  </si>
  <si>
    <t>Bargaining unit work and workload</t>
  </si>
  <si>
    <r>
      <t>1)</t>
    </r>
    <r>
      <rPr>
        <sz val="7"/>
        <color theme="1"/>
        <rFont val="Times New Roman"/>
        <family val="1"/>
      </rPr>
      <t xml:space="preserve">      </t>
    </r>
    <r>
      <rPr>
        <sz val="12"/>
        <color theme="1"/>
        <rFont val="Calibri"/>
        <family val="2"/>
        <scheme val="minor"/>
      </rPr>
      <t>Total number of courses offered for academic credit during the previous academic year.</t>
    </r>
  </si>
  <si>
    <r>
      <t>2)</t>
    </r>
    <r>
      <rPr>
        <sz val="7"/>
        <color theme="1"/>
        <rFont val="Times New Roman"/>
        <family val="1"/>
      </rPr>
      <t xml:space="preserve">      </t>
    </r>
    <r>
      <rPr>
        <sz val="12"/>
        <color theme="1"/>
        <rFont val="Calibri"/>
        <family val="2"/>
        <scheme val="minor"/>
      </rPr>
      <t>Total number of courses delivered by members of the bargaining unit during the previous academic year.</t>
    </r>
  </si>
  <si>
    <r>
      <t>3)</t>
    </r>
    <r>
      <rPr>
        <sz val="7"/>
        <color theme="1"/>
        <rFont val="Times New Roman"/>
        <family val="1"/>
      </rPr>
      <t xml:space="preserve">      </t>
    </r>
    <r>
      <rPr>
        <sz val="12"/>
        <color theme="1"/>
        <rFont val="Calibri"/>
        <family val="2"/>
        <scheme val="minor"/>
      </rPr>
      <t>Total number of bargaining unit members by faculty/department and appointment type.</t>
    </r>
  </si>
  <si>
    <r>
      <t>4)</t>
    </r>
    <r>
      <rPr>
        <sz val="7"/>
        <color theme="1"/>
        <rFont val="Times New Roman"/>
        <family val="1"/>
      </rPr>
      <t xml:space="preserve">      </t>
    </r>
    <r>
      <rPr>
        <sz val="12"/>
        <color theme="1"/>
        <rFont val="Calibri"/>
        <family val="2"/>
        <scheme val="minor"/>
      </rPr>
      <t>Normal teaching loads by faculty/department and appointment type.</t>
    </r>
  </si>
  <si>
    <t>Populate the follwing categories based on the components of compensation identified in Step 1. fo each component of compensation, request the information required to calculate the total annual cost for that item.  In most cases, this will include the following information:</t>
  </si>
  <si>
    <t>1. Snapshot date or reference period of data request.</t>
  </si>
  <si>
    <t>2. Specific description and reference to the component of compensation</t>
  </si>
  <si>
    <t>4. Operational data that may be needed to calculate total annual costs.</t>
  </si>
  <si>
    <t>3. Information about bargaining unit members needed to calculate total annual costs.</t>
  </si>
  <si>
    <t>Regular Workload</t>
  </si>
  <si>
    <t>Average Salary per course</t>
  </si>
  <si>
    <t>STEP 4 - SUMMARY OF BASIC INFORMATION</t>
  </si>
  <si>
    <t>Total Courses (Credits) Delivered</t>
  </si>
  <si>
    <t>Average Courses (Credits) per FTE</t>
  </si>
  <si>
    <t>Total Annual Base Salary Costs</t>
  </si>
  <si>
    <t>Premium 1</t>
  </si>
  <si>
    <t>Premium 2</t>
  </si>
  <si>
    <t>Stipend 1</t>
  </si>
  <si>
    <t>Stipend 2</t>
  </si>
  <si>
    <t>Overload 1</t>
  </si>
  <si>
    <t>Overload 2</t>
  </si>
  <si>
    <t>Average Salary per Course</t>
  </si>
  <si>
    <t>Regular Salary Costs</t>
  </si>
  <si>
    <t>Total Salary-Related Costs</t>
  </si>
  <si>
    <t>TOTAL REGULAR SALARY COSTS</t>
  </si>
  <si>
    <t>TOTAL SALARY-RELATED COSTS</t>
  </si>
  <si>
    <t>Regular Salaries</t>
  </si>
  <si>
    <t>Total Nonsalary-Related Costs</t>
  </si>
  <si>
    <t>STEP 12 - SUMMARY BASE YEAR MODEL</t>
  </si>
  <si>
    <t>STEP 11 - CALCULATE POST-EMPLOYMENT BENEFIT COSTS FOR BASE YEAR</t>
  </si>
  <si>
    <t>STEP 10 - CALCULATE OTHER BENEFIT COSTS FOR BASE YEAR</t>
  </si>
  <si>
    <t>STEP 9 - CALCULATE ANNUAL PAYMENTS AND ALLOWANCES FOR BASE YEAR</t>
  </si>
  <si>
    <t>STEP 5 - CALCULATE PREMIUM PAY FOR BASE YEAR</t>
  </si>
  <si>
    <t>STEP 6 - CALCULATE INSURED BENEFIT COSTS FOR BASE YEAR</t>
  </si>
  <si>
    <t>STEP 7 - CALCULATE STATUTORY BENEFIT COSTS FOR BASE YEAR</t>
  </si>
  <si>
    <t>STEP 8 - CALCULATE PENSION CONTRIBUTIONS FOR BASE YEAR</t>
  </si>
  <si>
    <t>Total Base Salaries</t>
  </si>
  <si>
    <t>Salary-Related Benefits</t>
  </si>
  <si>
    <t>Sub-Total Salaries and Salary-Related Benefits)</t>
  </si>
  <si>
    <t>% Increase to Salaries and Salary-Related Benefits</t>
  </si>
  <si>
    <t>Base Average Salary</t>
  </si>
  <si>
    <t>Salaries</t>
  </si>
  <si>
    <t>Nonsalary-Related Benefits</t>
  </si>
  <si>
    <t>Average Course (Credit) Cost per FTE</t>
  </si>
  <si>
    <t>% of Base Salaries</t>
  </si>
  <si>
    <t>Workers' Compensation</t>
  </si>
  <si>
    <t>Total Annual Base Salary Costs:</t>
  </si>
  <si>
    <t>Introduction</t>
  </si>
  <si>
    <t>.........................................................................................................................................................</t>
  </si>
  <si>
    <t>..............................................................................................................................................</t>
  </si>
  <si>
    <t>...............................................................................................................</t>
  </si>
  <si>
    <t>..........................................................................................................</t>
  </si>
  <si>
    <t>................................................................................................................................................</t>
  </si>
  <si>
    <t>....................................................................................................................................................................</t>
  </si>
  <si>
    <t>Costing Timeline</t>
  </si>
  <si>
    <t>...............................................................................................................................................</t>
  </si>
  <si>
    <t>Preparation Phase</t>
  </si>
  <si>
    <t>..........................................................................................................................................................................</t>
  </si>
  <si>
    <t>Formal Bargaining</t>
  </si>
  <si>
    <t>Conciliation &amp; Interest Arbitration</t>
  </si>
  <si>
    <t>Part 4: Costing During Negotiations</t>
  </si>
  <si>
    <t>..................................................................................................................</t>
  </si>
  <si>
    <t>Quick Reference – Part 4 Summary</t>
  </si>
  <si>
    <t>Framework for Using Base Year Model to Cost Proposals</t>
  </si>
  <si>
    <t>...........................................................................................................</t>
  </si>
  <si>
    <t>Calculating &amp; Reporting Costs from Multi-Year Proposals</t>
  </si>
  <si>
    <t>Costing Base Salary Increases</t>
  </si>
  <si>
    <t>........................................................................................................................................................</t>
  </si>
  <si>
    <t>Costing Changes in Benefits</t>
  </si>
  <si>
    <t>..........................................................................................................................................................</t>
  </si>
  <si>
    <t>Module – Costing Employee Rights in the Collective Agreement</t>
  </si>
  <si>
    <t>...............................................................................................</t>
  </si>
  <si>
    <t>Module – Costing Faculty Complement</t>
  </si>
  <si>
    <t>........................................................................................................................................</t>
  </si>
  <si>
    <t>Module – Costing Changes to Paid &amp; Unpaid Leaves</t>
  </si>
  <si>
    <t>...................................................................................................................</t>
  </si>
  <si>
    <t>Collective Bargaining Scenarios</t>
  </si>
  <si>
    <t>.....................................................................................................................................................</t>
  </si>
  <si>
    <t>Reporting the Cost Impacts of a Tentative Agreement</t>
  </si>
  <si>
    <t>Step 1: Appointment types and compensation profiles</t>
  </si>
  <si>
    <t>Step 2: Information request template letter</t>
  </si>
  <si>
    <t>Step 3: Bargaining unit database</t>
  </si>
  <si>
    <t>Step 4: Summary of basic information</t>
  </si>
  <si>
    <t>Step 5: Premium and overload pay</t>
  </si>
  <si>
    <t>Step 6: Insured benefits</t>
  </si>
  <si>
    <t>Step 7: Statutory benefits</t>
  </si>
  <si>
    <t>Step 8: Pension contributions</t>
  </si>
  <si>
    <t>Step 9: Annual payments and allowance</t>
  </si>
  <si>
    <t>Step 10: Other benefits</t>
  </si>
  <si>
    <t>Step 11: Post-employment benefits</t>
  </si>
  <si>
    <t>Step 12: Summary base-year model</t>
  </si>
  <si>
    <t>Step 13: Impact of collective agreement</t>
  </si>
  <si>
    <t>Step 14: Summary of changes</t>
  </si>
  <si>
    <t>This information will be used to populate the bargaining unit database in Step 3.</t>
  </si>
  <si>
    <t>The following are a list of the templates contained in this workbook. You will find their corresponding explanations in the Costing Guide.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</si>
</sst>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164" formatCode="&quot;$&quot;#,##0.00"/>
    <numFmt numFmtId="165" formatCode="0.0"/>
    <numFmt numFmtId="166" formatCode="0.0%"/>
    <numFmt numFmtId="167" formatCode="0.000%"/>
  </numFmts>
  <fonts count="16" x14ac:knownFonts="1">
    <font>
      <sz val="11"/>
      <color theme="1"/>
      <name val="Calibri"/>
      <family val="2"/>
      <scheme val="minor"/>
    </font>
    <font>
      <sz val="12"/>
      <color theme="1"/>
      <name val="Calibri"/>
      <family val="2"/>
      <scheme val="minor"/>
    </font>
    <font>
      <b/>
      <sz val="9"/>
      <color indexed="81"/>
      <name val="Tahoma"/>
      <family val="2"/>
    </font>
    <font>
      <sz val="9"/>
      <color indexed="81"/>
      <name val="Tahoma"/>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b/>
      <sz val="11"/>
      <color theme="1"/>
      <name val="Calibri"/>
      <scheme val="minor"/>
    </font>
    <font>
      <sz val="12"/>
      <color theme="1"/>
      <name val="Calibri"/>
      <family val="2"/>
      <scheme val="minor"/>
    </font>
    <font>
      <sz val="7"/>
      <color theme="1"/>
      <name val="Times New Roman"/>
      <family val="1"/>
    </font>
    <font>
      <sz val="11"/>
      <color theme="1"/>
      <name val="Crimson Text"/>
    </font>
    <font>
      <u/>
      <sz val="11"/>
      <color theme="10"/>
      <name val="Calibri"/>
      <family val="2"/>
      <scheme val="minor"/>
    </font>
    <font>
      <u/>
      <sz val="11"/>
      <color rgb="FF0000FF"/>
      <name val="Calibri"/>
      <family val="2"/>
      <scheme val="minor"/>
    </font>
  </fonts>
  <fills count="1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4"/>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s>
  <cellStyleXfs count="4">
    <xf numFmtId="0" fontId="0" fillId="0" borderId="0"/>
    <xf numFmtId="44" fontId="4" fillId="0" borderId="0" applyFont="0" applyFill="0" applyBorder="0" applyAlignment="0" applyProtection="0"/>
    <xf numFmtId="9" fontId="4" fillId="0" borderId="0" applyFont="0" applyFill="0" applyBorder="0" applyAlignment="0" applyProtection="0"/>
    <xf numFmtId="0" fontId="14" fillId="0" borderId="0" applyNumberFormat="0" applyFill="0" applyBorder="0" applyAlignment="0" applyProtection="0"/>
  </cellStyleXfs>
  <cellXfs count="406">
    <xf numFmtId="0" fontId="0" fillId="0" borderId="0" xfId="0"/>
    <xf numFmtId="0" fontId="0" fillId="0" borderId="1" xfId="0" applyBorder="1"/>
    <xf numFmtId="14" fontId="0" fillId="0" borderId="1" xfId="0" applyNumberFormat="1" applyBorder="1"/>
    <xf numFmtId="164" fontId="0" fillId="0" borderId="1" xfId="0" applyNumberFormat="1" applyBorder="1"/>
    <xf numFmtId="0" fontId="7" fillId="0" borderId="0" xfId="0" applyFont="1"/>
    <xf numFmtId="0" fontId="8" fillId="0" borderId="0" xfId="0" applyFont="1"/>
    <xf numFmtId="0" fontId="0" fillId="0" borderId="0" xfId="0" applyAlignment="1">
      <alignment horizontal="center"/>
    </xf>
    <xf numFmtId="0" fontId="0" fillId="0" borderId="2" xfId="0" applyBorder="1"/>
    <xf numFmtId="0" fontId="0" fillId="0" borderId="0" xfId="0" applyBorder="1" applyAlignment="1">
      <alignment horizontal="center" vertical="center" wrapText="1"/>
    </xf>
    <xf numFmtId="0" fontId="0" fillId="0" borderId="3" xfId="0" applyBorder="1" applyAlignment="1">
      <alignment horizontal="center" vertical="center" wrapText="1"/>
    </xf>
    <xf numFmtId="0" fontId="0" fillId="0" borderId="4" xfId="0" applyBorder="1"/>
    <xf numFmtId="0" fontId="0" fillId="0" borderId="5" xfId="0" applyBorder="1"/>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9" xfId="0" applyBorder="1"/>
    <xf numFmtId="0" fontId="0" fillId="0" borderId="10" xfId="0" applyBorder="1"/>
    <xf numFmtId="164" fontId="0" fillId="0" borderId="11" xfId="0" applyNumberFormat="1" applyBorder="1"/>
    <xf numFmtId="164" fontId="0" fillId="0" borderId="12" xfId="0" applyNumberFormat="1" applyBorder="1"/>
    <xf numFmtId="164" fontId="0" fillId="0" borderId="13" xfId="0" applyNumberFormat="1" applyBorder="1"/>
    <xf numFmtId="10" fontId="0" fillId="2" borderId="14" xfId="0" applyNumberFormat="1" applyFill="1" applyBorder="1"/>
    <xf numFmtId="164" fontId="0" fillId="2" borderId="12" xfId="0" applyNumberFormat="1" applyFill="1" applyBorder="1"/>
    <xf numFmtId="164" fontId="0" fillId="2" borderId="8" xfId="0" applyNumberFormat="1" applyFill="1" applyBorder="1"/>
    <xf numFmtId="10" fontId="0" fillId="3" borderId="12" xfId="0" applyNumberFormat="1" applyFill="1" applyBorder="1"/>
    <xf numFmtId="0" fontId="0" fillId="0" borderId="0" xfId="0" applyBorder="1" applyAlignment="1">
      <alignment horizontal="center" wrapText="1"/>
    </xf>
    <xf numFmtId="0" fontId="0" fillId="0" borderId="3" xfId="0" applyBorder="1" applyAlignment="1">
      <alignment horizontal="center" wrapText="1"/>
    </xf>
    <xf numFmtId="0" fontId="0" fillId="0" borderId="11" xfId="0" applyBorder="1" applyAlignment="1">
      <alignment horizontal="center" vertical="center" wrapText="1"/>
    </xf>
    <xf numFmtId="0" fontId="0" fillId="0" borderId="9" xfId="0" applyBorder="1" applyAlignment="1">
      <alignment horizontal="center" wrapText="1"/>
    </xf>
    <xf numFmtId="0" fontId="0" fillId="0" borderId="6" xfId="0" applyBorder="1" applyAlignment="1">
      <alignment horizontal="center" wrapText="1"/>
    </xf>
    <xf numFmtId="0" fontId="0" fillId="0" borderId="8" xfId="0" applyBorder="1" applyAlignment="1">
      <alignment horizontal="center" wrapText="1"/>
    </xf>
    <xf numFmtId="0" fontId="0" fillId="0" borderId="7" xfId="0" applyBorder="1" applyAlignment="1">
      <alignment horizontal="center" wrapText="1"/>
    </xf>
    <xf numFmtId="0" fontId="0" fillId="0" borderId="15" xfId="0" applyBorder="1"/>
    <xf numFmtId="0" fontId="0" fillId="0" borderId="16" xfId="0" applyBorder="1"/>
    <xf numFmtId="0" fontId="0" fillId="0" borderId="17" xfId="0" applyBorder="1"/>
    <xf numFmtId="0" fontId="0" fillId="0" borderId="18" xfId="0" applyBorder="1"/>
    <xf numFmtId="10" fontId="0" fillId="0" borderId="19" xfId="0" applyNumberFormat="1" applyBorder="1"/>
    <xf numFmtId="10" fontId="0" fillId="0" borderId="20" xfId="0" applyNumberFormat="1" applyBorder="1"/>
    <xf numFmtId="164" fontId="0" fillId="2" borderId="13" xfId="0" applyNumberFormat="1" applyFill="1" applyBorder="1"/>
    <xf numFmtId="10" fontId="0" fillId="3" borderId="14" xfId="0" applyNumberFormat="1" applyFill="1" applyBorder="1"/>
    <xf numFmtId="0" fontId="0" fillId="0" borderId="8" xfId="0" applyBorder="1"/>
    <xf numFmtId="0" fontId="0" fillId="0" borderId="0" xfId="0" applyBorder="1" applyAlignment="1">
      <alignment horizontal="center" vertical="center"/>
    </xf>
    <xf numFmtId="0" fontId="0" fillId="0" borderId="8" xfId="0" applyBorder="1" applyAlignment="1">
      <alignment horizontal="center" vertical="center"/>
    </xf>
    <xf numFmtId="164" fontId="4" fillId="0" borderId="21" xfId="1" applyNumberFormat="1" applyFont="1" applyBorder="1"/>
    <xf numFmtId="164" fontId="4" fillId="0" borderId="22" xfId="1" applyNumberFormat="1" applyFont="1" applyBorder="1"/>
    <xf numFmtId="164" fontId="0" fillId="0" borderId="15" xfId="0" applyNumberFormat="1" applyBorder="1"/>
    <xf numFmtId="164" fontId="0" fillId="0" borderId="16" xfId="0" applyNumberFormat="1" applyBorder="1"/>
    <xf numFmtId="164" fontId="0" fillId="0" borderId="18" xfId="0" applyNumberFormat="1" applyBorder="1"/>
    <xf numFmtId="164" fontId="0" fillId="0" borderId="19" xfId="0" applyNumberFormat="1" applyBorder="1"/>
    <xf numFmtId="9" fontId="4" fillId="0" borderId="14" xfId="2" applyFont="1" applyBorder="1"/>
    <xf numFmtId="164" fontId="0" fillId="2" borderId="15" xfId="0" applyNumberFormat="1" applyFill="1" applyBorder="1"/>
    <xf numFmtId="164" fontId="0" fillId="2" borderId="16" xfId="0" applyNumberFormat="1" applyFill="1" applyBorder="1"/>
    <xf numFmtId="164" fontId="0" fillId="2" borderId="23" xfId="0" applyNumberFormat="1" applyFill="1" applyBorder="1"/>
    <xf numFmtId="164" fontId="0" fillId="2" borderId="1" xfId="0" applyNumberFormat="1" applyFill="1" applyBorder="1"/>
    <xf numFmtId="164" fontId="0" fillId="2" borderId="18" xfId="0" applyNumberFormat="1" applyFill="1" applyBorder="1"/>
    <xf numFmtId="164" fontId="0" fillId="2" borderId="19" xfId="0" applyNumberFormat="1" applyFill="1" applyBorder="1"/>
    <xf numFmtId="0" fontId="5" fillId="4" borderId="4" xfId="0" applyFont="1" applyFill="1" applyBorder="1"/>
    <xf numFmtId="164" fontId="0" fillId="5" borderId="4" xfId="0" applyNumberFormat="1" applyFill="1" applyBorder="1"/>
    <xf numFmtId="0" fontId="0" fillId="0" borderId="24" xfId="0" applyBorder="1" applyAlignment="1">
      <alignment horizontal="center" vertical="center" wrapText="1"/>
    </xf>
    <xf numFmtId="0" fontId="0" fillId="0" borderId="25" xfId="0" applyBorder="1" applyAlignment="1">
      <alignment horizontal="center" vertical="center" wrapText="1"/>
    </xf>
    <xf numFmtId="10" fontId="0" fillId="2" borderId="26" xfId="0" applyNumberFormat="1" applyFill="1" applyBorder="1"/>
    <xf numFmtId="10" fontId="0" fillId="5" borderId="8" xfId="0" applyNumberFormat="1" applyFill="1" applyBorder="1"/>
    <xf numFmtId="10" fontId="0" fillId="2" borderId="20" xfId="0" applyNumberFormat="1" applyFill="1" applyBorder="1"/>
    <xf numFmtId="10" fontId="0" fillId="5" borderId="4" xfId="0" applyNumberFormat="1" applyFill="1" applyBorder="1"/>
    <xf numFmtId="164" fontId="0" fillId="0" borderId="27" xfId="0" applyNumberFormat="1" applyBorder="1"/>
    <xf numFmtId="164" fontId="0" fillId="0" borderId="28" xfId="0" applyNumberFormat="1" applyBorder="1"/>
    <xf numFmtId="164" fontId="0" fillId="0" borderId="29" xfId="0" applyNumberFormat="1" applyBorder="1"/>
    <xf numFmtId="164" fontId="0" fillId="0" borderId="30" xfId="0" applyNumberFormat="1" applyBorder="1"/>
    <xf numFmtId="9" fontId="4" fillId="0" borderId="12" xfId="2" applyFont="1" applyBorder="1"/>
    <xf numFmtId="164" fontId="0" fillId="0" borderId="31" xfId="0" applyNumberFormat="1" applyBorder="1"/>
    <xf numFmtId="0" fontId="0" fillId="3" borderId="10" xfId="0" applyFill="1" applyBorder="1"/>
    <xf numFmtId="0" fontId="0" fillId="3" borderId="2" xfId="0" applyFill="1" applyBorder="1"/>
    <xf numFmtId="0" fontId="0" fillId="3" borderId="4" xfId="0" applyFill="1" applyBorder="1"/>
    <xf numFmtId="164" fontId="0" fillId="2" borderId="6" xfId="0" applyNumberFormat="1" applyFill="1" applyBorder="1"/>
    <xf numFmtId="10" fontId="0" fillId="3" borderId="7" xfId="0" applyNumberFormat="1" applyFill="1" applyBorder="1"/>
    <xf numFmtId="0" fontId="0" fillId="0" borderId="6" xfId="0" applyBorder="1" applyAlignment="1">
      <alignment horizontal="center" vertical="center"/>
    </xf>
    <xf numFmtId="0" fontId="0" fillId="0" borderId="32" xfId="0" applyBorder="1"/>
    <xf numFmtId="164" fontId="0" fillId="0" borderId="33" xfId="0" applyNumberFormat="1" applyBorder="1"/>
    <xf numFmtId="164" fontId="0" fillId="0" borderId="34" xfId="0" applyNumberFormat="1" applyBorder="1"/>
    <xf numFmtId="0" fontId="0" fillId="0" borderId="35" xfId="0" applyBorder="1"/>
    <xf numFmtId="0" fontId="0" fillId="0" borderId="36" xfId="0" applyBorder="1"/>
    <xf numFmtId="164" fontId="0" fillId="0" borderId="37" xfId="0" applyNumberFormat="1" applyBorder="1"/>
    <xf numFmtId="164" fontId="0" fillId="0" borderId="36" xfId="0" applyNumberFormat="1" applyBorder="1"/>
    <xf numFmtId="0" fontId="0" fillId="0" borderId="28" xfId="0" applyBorder="1"/>
    <xf numFmtId="0" fontId="0" fillId="0" borderId="26" xfId="0" applyBorder="1"/>
    <xf numFmtId="164" fontId="0" fillId="0" borderId="38" xfId="0" applyNumberFormat="1" applyBorder="1"/>
    <xf numFmtId="164" fontId="0" fillId="0" borderId="26" xfId="0" applyNumberFormat="1" applyBorder="1"/>
    <xf numFmtId="0" fontId="0" fillId="0" borderId="11" xfId="0" applyBorder="1" applyAlignment="1">
      <alignment horizontal="center" vertical="center"/>
    </xf>
    <xf numFmtId="164" fontId="0" fillId="0" borderId="39" xfId="0" applyNumberFormat="1" applyBorder="1"/>
    <xf numFmtId="164" fontId="0" fillId="0" borderId="40" xfId="0" applyNumberFormat="1" applyBorder="1"/>
    <xf numFmtId="0" fontId="0" fillId="0" borderId="34" xfId="0" applyBorder="1" applyAlignment="1">
      <alignment horizontal="center"/>
    </xf>
    <xf numFmtId="0" fontId="0" fillId="0" borderId="36" xfId="0" applyBorder="1" applyAlignment="1">
      <alignment horizontal="center"/>
    </xf>
    <xf numFmtId="0" fontId="0" fillId="0" borderId="26" xfId="0" applyBorder="1" applyAlignment="1">
      <alignment horizontal="center"/>
    </xf>
    <xf numFmtId="0" fontId="0" fillId="0" borderId="5" xfId="0" applyBorder="1" applyAlignment="1">
      <alignment horizontal="left" vertical="center"/>
    </xf>
    <xf numFmtId="0" fontId="0" fillId="0" borderId="27" xfId="0" applyBorder="1"/>
    <xf numFmtId="0" fontId="0" fillId="0" borderId="31" xfId="0" applyBorder="1"/>
    <xf numFmtId="164" fontId="0" fillId="0" borderId="41" xfId="0" applyNumberFormat="1" applyBorder="1"/>
    <xf numFmtId="0" fontId="0" fillId="0" borderId="12" xfId="0" applyBorder="1" applyAlignment="1">
      <alignment horizontal="center" vertical="center"/>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41" xfId="0" applyBorder="1"/>
    <xf numFmtId="10" fontId="0" fillId="0" borderId="39" xfId="0" applyNumberFormat="1" applyBorder="1"/>
    <xf numFmtId="0" fontId="0" fillId="0" borderId="38" xfId="0" applyBorder="1"/>
    <xf numFmtId="10" fontId="0" fillId="0" borderId="40" xfId="0" applyNumberFormat="1" applyBorder="1"/>
    <xf numFmtId="10" fontId="0" fillId="2" borderId="31" xfId="0" applyNumberFormat="1" applyFill="1" applyBorder="1"/>
    <xf numFmtId="10" fontId="0" fillId="0" borderId="31" xfId="0" applyNumberFormat="1" applyBorder="1"/>
    <xf numFmtId="0" fontId="0" fillId="0" borderId="39" xfId="0" applyBorder="1"/>
    <xf numFmtId="10" fontId="0" fillId="0" borderId="36" xfId="0" applyNumberFormat="1" applyBorder="1"/>
    <xf numFmtId="0" fontId="0" fillId="0" borderId="42" xfId="0" applyBorder="1"/>
    <xf numFmtId="10" fontId="0" fillId="0" borderId="26" xfId="0" applyNumberFormat="1" applyBorder="1"/>
    <xf numFmtId="0" fontId="0" fillId="0" borderId="40" xfId="0" applyBorder="1"/>
    <xf numFmtId="10" fontId="0" fillId="2" borderId="39" xfId="0" applyNumberFormat="1" applyFill="1" applyBorder="1"/>
    <xf numFmtId="10" fontId="0" fillId="2" borderId="40" xfId="0" applyNumberFormat="1" applyFill="1" applyBorder="1"/>
    <xf numFmtId="0" fontId="0" fillId="0" borderId="37" xfId="0" applyBorder="1"/>
    <xf numFmtId="164" fontId="0" fillId="0" borderId="35" xfId="0" applyNumberFormat="1" applyBorder="1"/>
    <xf numFmtId="10" fontId="4" fillId="0" borderId="31" xfId="2" applyNumberFormat="1" applyFont="1" applyBorder="1"/>
    <xf numFmtId="10" fontId="4" fillId="0" borderId="26" xfId="2" applyNumberFormat="1" applyFont="1" applyBorder="1"/>
    <xf numFmtId="10" fontId="0" fillId="3" borderId="8" xfId="0" applyNumberFormat="1" applyFill="1" applyBorder="1"/>
    <xf numFmtId="164" fontId="0" fillId="2" borderId="5" xfId="0" applyNumberFormat="1" applyFill="1" applyBorder="1"/>
    <xf numFmtId="0" fontId="0" fillId="2" borderId="31" xfId="0" applyFill="1" applyBorder="1"/>
    <xf numFmtId="0" fontId="0" fillId="2" borderId="26" xfId="0" applyFill="1" applyBorder="1"/>
    <xf numFmtId="10" fontId="4" fillId="0" borderId="41" xfId="2" applyNumberFormat="1" applyFont="1" applyBorder="1"/>
    <xf numFmtId="10" fontId="0" fillId="0" borderId="37" xfId="0" applyNumberFormat="1" applyBorder="1"/>
    <xf numFmtId="164" fontId="4" fillId="0" borderId="37" xfId="1" applyNumberFormat="1" applyFont="1" applyBorder="1"/>
    <xf numFmtId="10" fontId="0" fillId="0" borderId="42" xfId="0" applyNumberFormat="1" applyBorder="1"/>
    <xf numFmtId="10" fontId="0" fillId="0" borderId="38" xfId="0" applyNumberFormat="1" applyBorder="1"/>
    <xf numFmtId="0" fontId="9" fillId="0" borderId="21" xfId="0" applyFont="1" applyBorder="1" applyAlignment="1">
      <alignment wrapText="1"/>
    </xf>
    <xf numFmtId="0" fontId="9" fillId="0" borderId="22" xfId="0" applyFont="1" applyBorder="1" applyAlignment="1">
      <alignment vertical="center" wrapText="1"/>
    </xf>
    <xf numFmtId="0" fontId="9" fillId="0" borderId="25" xfId="0" applyFont="1" applyBorder="1" applyAlignment="1">
      <alignment vertical="center" wrapText="1"/>
    </xf>
    <xf numFmtId="0" fontId="7" fillId="5" borderId="5" xfId="0" applyFont="1" applyFill="1" applyBorder="1"/>
    <xf numFmtId="0" fontId="0" fillId="5" borderId="6" xfId="0" applyFill="1" applyBorder="1"/>
    <xf numFmtId="0" fontId="0" fillId="5" borderId="7" xfId="0" applyFill="1" applyBorder="1"/>
    <xf numFmtId="0" fontId="0" fillId="0" borderId="43" xfId="0" applyBorder="1"/>
    <xf numFmtId="0" fontId="0" fillId="0" borderId="44" xfId="0" applyBorder="1"/>
    <xf numFmtId="0" fontId="0" fillId="0" borderId="45" xfId="0" applyBorder="1"/>
    <xf numFmtId="0" fontId="0" fillId="0" borderId="23" xfId="0" applyBorder="1"/>
    <xf numFmtId="0" fontId="0" fillId="0" borderId="46" xfId="0" applyBorder="1"/>
    <xf numFmtId="0" fontId="0" fillId="0" borderId="19" xfId="0" applyBorder="1"/>
    <xf numFmtId="0" fontId="0" fillId="0" borderId="20" xfId="0" applyBorder="1"/>
    <xf numFmtId="0" fontId="0" fillId="0" borderId="47" xfId="0" applyBorder="1"/>
    <xf numFmtId="0" fontId="0" fillId="0" borderId="48" xfId="0" applyBorder="1"/>
    <xf numFmtId="0" fontId="0" fillId="0" borderId="49" xfId="0" applyBorder="1"/>
    <xf numFmtId="0" fontId="0" fillId="0" borderId="50" xfId="0" applyBorder="1"/>
    <xf numFmtId="0" fontId="0" fillId="0" borderId="51" xfId="0" applyBorder="1"/>
    <xf numFmtId="0" fontId="0" fillId="0" borderId="52" xfId="0" applyBorder="1"/>
    <xf numFmtId="0" fontId="7" fillId="0" borderId="0" xfId="0" applyFont="1" applyAlignment="1">
      <alignment horizontal="center"/>
    </xf>
    <xf numFmtId="0" fontId="0" fillId="0" borderId="0" xfId="0" applyAlignment="1">
      <alignment horizontal="left"/>
    </xf>
    <xf numFmtId="165" fontId="0" fillId="0" borderId="0" xfId="0" applyNumberFormat="1" applyAlignment="1">
      <alignment horizontal="center"/>
    </xf>
    <xf numFmtId="0" fontId="7" fillId="0" borderId="4" xfId="0" applyFont="1" applyBorder="1"/>
    <xf numFmtId="0" fontId="0" fillId="0" borderId="2" xfId="0" applyBorder="1"/>
    <xf numFmtId="0" fontId="0" fillId="0" borderId="10" xfId="0" applyBorder="1"/>
    <xf numFmtId="0" fontId="0" fillId="0" borderId="4" xfId="0" applyBorder="1"/>
    <xf numFmtId="10" fontId="0" fillId="0" borderId="30" xfId="0" applyNumberFormat="1" applyBorder="1"/>
    <xf numFmtId="10" fontId="0" fillId="0" borderId="0" xfId="0" applyNumberFormat="1"/>
    <xf numFmtId="0" fontId="0" fillId="2" borderId="0" xfId="0" applyFill="1" applyBorder="1" applyAlignment="1">
      <alignment horizontal="center"/>
    </xf>
    <xf numFmtId="0" fontId="0" fillId="0" borderId="0" xfId="0" applyBorder="1" applyAlignment="1">
      <alignment horizontal="center"/>
    </xf>
    <xf numFmtId="0" fontId="0" fillId="0" borderId="5" xfId="0" applyBorder="1"/>
    <xf numFmtId="0" fontId="0" fillId="0" borderId="6" xfId="0" applyBorder="1"/>
    <xf numFmtId="0" fontId="0" fillId="0" borderId="0" xfId="0" applyBorder="1"/>
    <xf numFmtId="0" fontId="0" fillId="0" borderId="11" xfId="0" applyBorder="1"/>
    <xf numFmtId="0" fontId="0" fillId="0" borderId="13" xfId="0" applyBorder="1"/>
    <xf numFmtId="0" fontId="0" fillId="0" borderId="53" xfId="0" applyBorder="1"/>
    <xf numFmtId="10" fontId="0" fillId="0" borderId="13" xfId="0" applyNumberFormat="1" applyBorder="1"/>
    <xf numFmtId="0" fontId="0" fillId="0" borderId="54" xfId="0" applyBorder="1"/>
    <xf numFmtId="164" fontId="0" fillId="0" borderId="5" xfId="0" applyNumberFormat="1" applyBorder="1" applyAlignment="1">
      <alignment horizontal="center"/>
    </xf>
    <xf numFmtId="164" fontId="0" fillId="0" borderId="8" xfId="0" applyNumberFormat="1" applyBorder="1" applyAlignment="1">
      <alignment horizontal="center"/>
    </xf>
    <xf numFmtId="164" fontId="0" fillId="0" borderId="0" xfId="0" applyNumberFormat="1" applyBorder="1"/>
    <xf numFmtId="10" fontId="0" fillId="0" borderId="54" xfId="0" applyNumberFormat="1" applyBorder="1"/>
    <xf numFmtId="0" fontId="0" fillId="0" borderId="12" xfId="0" applyBorder="1"/>
    <xf numFmtId="164" fontId="0" fillId="0" borderId="4" xfId="0" applyNumberFormat="1" applyBorder="1"/>
    <xf numFmtId="10" fontId="0" fillId="0" borderId="12" xfId="0" applyNumberFormat="1" applyBorder="1"/>
    <xf numFmtId="10" fontId="0" fillId="0" borderId="0" xfId="0" applyNumberFormat="1" applyBorder="1"/>
    <xf numFmtId="0" fontId="0" fillId="0" borderId="2" xfId="0" applyNumberFormat="1" applyBorder="1"/>
    <xf numFmtId="0" fontId="9" fillId="0" borderId="2" xfId="0" applyFont="1" applyBorder="1" applyAlignment="1">
      <alignment horizontal="left"/>
    </xf>
    <xf numFmtId="0" fontId="0" fillId="0" borderId="0" xfId="0" applyBorder="1" applyAlignment="1">
      <alignment horizontal="left"/>
    </xf>
    <xf numFmtId="164" fontId="0" fillId="0" borderId="2" xfId="0" applyNumberFormat="1" applyBorder="1" applyAlignment="1">
      <alignment horizontal="right"/>
    </xf>
    <xf numFmtId="0" fontId="9" fillId="0" borderId="4" xfId="0" applyFont="1" applyBorder="1"/>
    <xf numFmtId="0" fontId="9" fillId="0" borderId="2" xfId="0" applyFont="1" applyBorder="1"/>
    <xf numFmtId="164" fontId="0" fillId="0" borderId="6" xfId="0" applyNumberFormat="1" applyBorder="1"/>
    <xf numFmtId="164" fontId="0" fillId="0" borderId="5" xfId="0" applyNumberFormat="1" applyBorder="1"/>
    <xf numFmtId="164" fontId="0" fillId="0" borderId="2" xfId="0" applyNumberFormat="1" applyBorder="1"/>
    <xf numFmtId="164" fontId="0" fillId="6" borderId="0" xfId="0" applyNumberFormat="1" applyFill="1" applyBorder="1"/>
    <xf numFmtId="164" fontId="0" fillId="7" borderId="4" xfId="0" applyNumberFormat="1" applyFill="1" applyBorder="1" applyAlignment="1">
      <alignment horizontal="right"/>
    </xf>
    <xf numFmtId="164" fontId="0" fillId="7" borderId="3" xfId="0" applyNumberFormat="1" applyFill="1" applyBorder="1"/>
    <xf numFmtId="10" fontId="0" fillId="6" borderId="6" xfId="0" applyNumberFormat="1" applyFill="1" applyBorder="1"/>
    <xf numFmtId="10" fontId="0" fillId="7" borderId="5" xfId="0" applyNumberFormat="1" applyFill="1" applyBorder="1" applyAlignment="1">
      <alignment horizontal="right"/>
    </xf>
    <xf numFmtId="0" fontId="0" fillId="0" borderId="8" xfId="0" applyBorder="1" applyAlignment="1">
      <alignment horizontal="center"/>
    </xf>
    <xf numFmtId="164" fontId="0" fillId="6" borderId="10" xfId="0" applyNumberFormat="1" applyFill="1" applyBorder="1"/>
    <xf numFmtId="164" fontId="0" fillId="6" borderId="55" xfId="0" applyNumberFormat="1" applyFill="1" applyBorder="1"/>
    <xf numFmtId="164" fontId="0" fillId="7" borderId="54" xfId="0" applyNumberFormat="1" applyFill="1" applyBorder="1"/>
    <xf numFmtId="10" fontId="4" fillId="7" borderId="3" xfId="2" applyNumberFormat="1" applyFont="1" applyFill="1" applyBorder="1"/>
    <xf numFmtId="164" fontId="0" fillId="6" borderId="2" xfId="0" applyNumberFormat="1" applyFill="1" applyBorder="1"/>
    <xf numFmtId="164" fontId="0" fillId="6" borderId="56" xfId="0" applyNumberFormat="1" applyFill="1" applyBorder="1"/>
    <xf numFmtId="164" fontId="0" fillId="7" borderId="4" xfId="0" applyNumberFormat="1" applyFill="1" applyBorder="1"/>
    <xf numFmtId="164" fontId="0" fillId="7" borderId="57" xfId="0" applyNumberFormat="1" applyFill="1" applyBorder="1"/>
    <xf numFmtId="164" fontId="0" fillId="7" borderId="52" xfId="0" applyNumberFormat="1" applyFill="1" applyBorder="1"/>
    <xf numFmtId="164" fontId="0" fillId="8" borderId="8" xfId="0" applyNumberFormat="1" applyFill="1" applyBorder="1"/>
    <xf numFmtId="164" fontId="0" fillId="6" borderId="13" xfId="0" applyNumberFormat="1" applyFill="1" applyBorder="1"/>
    <xf numFmtId="164" fontId="0" fillId="6" borderId="51" xfId="0" applyNumberFormat="1" applyFill="1" applyBorder="1"/>
    <xf numFmtId="0" fontId="0" fillId="2" borderId="0" xfId="0" applyFill="1" applyBorder="1"/>
    <xf numFmtId="164" fontId="0" fillId="2" borderId="0" xfId="0" applyNumberFormat="1" applyFill="1" applyBorder="1"/>
    <xf numFmtId="0" fontId="0" fillId="9" borderId="1" xfId="0" applyNumberFormat="1" applyFill="1" applyBorder="1" applyAlignment="1">
      <alignment horizontal="center"/>
    </xf>
    <xf numFmtId="166" fontId="0" fillId="0" borderId="17" xfId="0" applyNumberFormat="1" applyBorder="1"/>
    <xf numFmtId="166" fontId="0" fillId="0" borderId="20" xfId="0" applyNumberFormat="1" applyBorder="1"/>
    <xf numFmtId="166" fontId="4" fillId="0" borderId="25" xfId="2" applyNumberFormat="1" applyFont="1" applyBorder="1"/>
    <xf numFmtId="166" fontId="0" fillId="0" borderId="29" xfId="0" applyNumberFormat="1" applyBorder="1"/>
    <xf numFmtId="166" fontId="4" fillId="2" borderId="17" xfId="2" applyNumberFormat="1" applyFont="1" applyFill="1" applyBorder="1"/>
    <xf numFmtId="166" fontId="0" fillId="2" borderId="46" xfId="0" applyNumberFormat="1" applyFill="1" applyBorder="1"/>
    <xf numFmtId="167" fontId="4" fillId="0" borderId="39" xfId="2" applyNumberFormat="1" applyFont="1" applyBorder="1"/>
    <xf numFmtId="167" fontId="4" fillId="0" borderId="3" xfId="2" applyNumberFormat="1" applyFont="1" applyBorder="1"/>
    <xf numFmtId="167" fontId="4" fillId="2" borderId="31" xfId="2" applyNumberFormat="1" applyFont="1" applyFill="1" applyBorder="1"/>
    <xf numFmtId="167" fontId="0" fillId="2" borderId="36" xfId="0" applyNumberFormat="1" applyFill="1" applyBorder="1"/>
    <xf numFmtId="166" fontId="4" fillId="0" borderId="39" xfId="2" applyNumberFormat="1" applyFont="1" applyBorder="1"/>
    <xf numFmtId="166" fontId="4" fillId="0" borderId="31" xfId="2" applyNumberFormat="1" applyFont="1" applyBorder="1"/>
    <xf numFmtId="166" fontId="4" fillId="0" borderId="7" xfId="2" applyNumberFormat="1" applyFont="1" applyBorder="1"/>
    <xf numFmtId="0" fontId="0" fillId="0" borderId="0" xfId="0" applyNumberFormat="1" applyBorder="1"/>
    <xf numFmtId="166" fontId="0" fillId="0" borderId="54" xfId="0" applyNumberFormat="1" applyBorder="1" applyAlignment="1">
      <alignment horizontal="center"/>
    </xf>
    <xf numFmtId="166" fontId="0" fillId="7" borderId="7" xfId="0" applyNumberFormat="1" applyFill="1" applyBorder="1"/>
    <xf numFmtId="164" fontId="0" fillId="0" borderId="10" xfId="0" applyNumberFormat="1" applyBorder="1" applyAlignment="1">
      <alignment horizontal="right"/>
    </xf>
    <xf numFmtId="164" fontId="0" fillId="0" borderId="4" xfId="0" applyNumberFormat="1" applyBorder="1" applyAlignment="1">
      <alignment horizontal="right"/>
    </xf>
    <xf numFmtId="0" fontId="0" fillId="0" borderId="9" xfId="0" applyBorder="1" applyAlignment="1">
      <alignment horizontal="center"/>
    </xf>
    <xf numFmtId="166" fontId="4" fillId="0" borderId="12" xfId="2" applyNumberFormat="1" applyFont="1" applyBorder="1" applyAlignment="1">
      <alignment horizontal="center"/>
    </xf>
    <xf numFmtId="0" fontId="0" fillId="0" borderId="54" xfId="0" applyBorder="1" applyAlignment="1">
      <alignment horizontal="center"/>
    </xf>
    <xf numFmtId="166" fontId="0" fillId="0" borderId="12" xfId="0" applyNumberFormat="1" applyBorder="1" applyAlignment="1">
      <alignment horizontal="center"/>
    </xf>
    <xf numFmtId="0" fontId="4" fillId="8" borderId="7" xfId="2" applyNumberFormat="1" applyFont="1" applyFill="1" applyBorder="1"/>
    <xf numFmtId="0" fontId="10" fillId="0" borderId="0" xfId="0" applyFont="1" applyAlignment="1">
      <alignment horizontal="center"/>
    </xf>
    <xf numFmtId="164" fontId="0" fillId="0" borderId="0" xfId="0" applyNumberFormat="1" applyAlignment="1">
      <alignment horizontal="center"/>
    </xf>
    <xf numFmtId="0" fontId="0" fillId="0" borderId="0" xfId="0" applyAlignment="1">
      <alignment horizontal="right"/>
    </xf>
    <xf numFmtId="165" fontId="0" fillId="0" borderId="1" xfId="0" applyNumberFormat="1" applyBorder="1"/>
    <xf numFmtId="0" fontId="0" fillId="0" borderId="2" xfId="0" applyBorder="1"/>
    <xf numFmtId="0" fontId="0" fillId="0" borderId="4" xfId="0" applyBorder="1"/>
    <xf numFmtId="0" fontId="0" fillId="0" borderId="8" xfId="0" applyBorder="1" applyAlignment="1">
      <alignment horizontal="center" vertical="center"/>
    </xf>
    <xf numFmtId="0" fontId="0" fillId="0" borderId="6" xfId="0" applyBorder="1" applyAlignment="1">
      <alignment horizontal="center" vertical="center"/>
    </xf>
    <xf numFmtId="0" fontId="7" fillId="0" borderId="4" xfId="0" applyFont="1" applyBorder="1"/>
    <xf numFmtId="10" fontId="0" fillId="0" borderId="0" xfId="0" applyNumberFormat="1"/>
    <xf numFmtId="0" fontId="0" fillId="0" borderId="13" xfId="0" applyBorder="1"/>
    <xf numFmtId="164" fontId="0" fillId="6" borderId="0" xfId="0" applyNumberFormat="1" applyFill="1" applyBorder="1"/>
    <xf numFmtId="164" fontId="0" fillId="7" borderId="54" xfId="0" applyNumberFormat="1" applyFill="1" applyBorder="1"/>
    <xf numFmtId="164" fontId="0" fillId="8" borderId="8" xfId="0" applyNumberFormat="1" applyFill="1" applyBorder="1"/>
    <xf numFmtId="164" fontId="0" fillId="6" borderId="50" xfId="0" applyNumberFormat="1" applyFill="1" applyBorder="1"/>
    <xf numFmtId="0" fontId="0" fillId="0" borderId="9" xfId="0" applyBorder="1" applyAlignment="1">
      <alignment horizontal="center"/>
    </xf>
    <xf numFmtId="164" fontId="0" fillId="6" borderId="58" xfId="0" applyNumberFormat="1" applyFill="1" applyBorder="1"/>
    <xf numFmtId="0" fontId="0" fillId="0" borderId="5" xfId="0" applyBorder="1" applyAlignment="1">
      <alignment horizontal="center"/>
    </xf>
    <xf numFmtId="0" fontId="0" fillId="0" borderId="7" xfId="0" applyBorder="1" applyAlignment="1">
      <alignment horizontal="center"/>
    </xf>
    <xf numFmtId="0" fontId="7" fillId="0" borderId="5" xfId="0" applyFont="1" applyBorder="1"/>
    <xf numFmtId="0" fontId="0" fillId="0" borderId="10" xfId="0" applyBorder="1" applyAlignment="1">
      <alignment horizontal="center"/>
    </xf>
    <xf numFmtId="0" fontId="0" fillId="0" borderId="53" xfId="0" applyBorder="1" applyAlignment="1">
      <alignment horizontal="center"/>
    </xf>
    <xf numFmtId="0" fontId="0" fillId="0" borderId="14" xfId="0" applyBorder="1"/>
    <xf numFmtId="164" fontId="0" fillId="7" borderId="6" xfId="0" applyNumberFormat="1" applyFill="1" applyBorder="1"/>
    <xf numFmtId="10" fontId="4" fillId="8" borderId="7" xfId="2" applyNumberFormat="1" applyFont="1" applyFill="1" applyBorder="1"/>
    <xf numFmtId="10" fontId="4" fillId="7" borderId="54" xfId="2" applyNumberFormat="1" applyFont="1" applyFill="1" applyBorder="1"/>
    <xf numFmtId="10" fontId="4" fillId="7" borderId="12" xfId="2" applyNumberFormat="1" applyFont="1" applyFill="1" applyBorder="1"/>
    <xf numFmtId="164" fontId="0" fillId="6" borderId="54" xfId="0" applyNumberFormat="1" applyFill="1" applyBorder="1"/>
    <xf numFmtId="164" fontId="0" fillId="7" borderId="8" xfId="0" applyNumberFormat="1" applyFill="1" applyBorder="1"/>
    <xf numFmtId="164" fontId="0" fillId="6" borderId="3" xfId="0" applyNumberFormat="1" applyFill="1" applyBorder="1"/>
    <xf numFmtId="164" fontId="0" fillId="7" borderId="7" xfId="0" applyNumberFormat="1" applyFill="1" applyBorder="1"/>
    <xf numFmtId="0" fontId="0" fillId="0" borderId="7" xfId="0" applyBorder="1" applyAlignment="1">
      <alignment horizontal="center" vertical="center"/>
    </xf>
    <xf numFmtId="0" fontId="0" fillId="0" borderId="21" xfId="0" applyBorder="1" applyAlignment="1">
      <alignment horizontal="center" vertical="center"/>
    </xf>
    <xf numFmtId="164" fontId="0" fillId="6" borderId="59" xfId="0" applyNumberFormat="1" applyFill="1" applyBorder="1"/>
    <xf numFmtId="164" fontId="0" fillId="7" borderId="21" xfId="0" applyNumberFormat="1" applyFont="1" applyFill="1" applyBorder="1"/>
    <xf numFmtId="164" fontId="0" fillId="7" borderId="21" xfId="0" applyNumberFormat="1" applyFill="1" applyBorder="1"/>
    <xf numFmtId="0" fontId="0" fillId="0" borderId="27" xfId="0" applyBorder="1"/>
    <xf numFmtId="0" fontId="0" fillId="0" borderId="28" xfId="0" applyBorder="1"/>
    <xf numFmtId="0" fontId="0" fillId="0" borderId="4" xfId="0" applyBorder="1"/>
    <xf numFmtId="0" fontId="0" fillId="0" borderId="10" xfId="0" applyBorder="1"/>
    <xf numFmtId="0" fontId="11" fillId="0" borderId="0" xfId="0" applyFont="1" applyAlignment="1">
      <alignment vertical="center"/>
    </xf>
    <xf numFmtId="0" fontId="11" fillId="0" borderId="0" xfId="0" applyFont="1" applyAlignment="1">
      <alignment horizontal="left" vertical="center" indent="5"/>
    </xf>
    <xf numFmtId="0" fontId="0" fillId="0" borderId="0" xfId="0" applyFont="1"/>
    <xf numFmtId="0" fontId="14" fillId="0" borderId="0" xfId="3"/>
    <xf numFmtId="0" fontId="0" fillId="0" borderId="0" xfId="0" applyAlignment="1"/>
    <xf numFmtId="0" fontId="13" fillId="0" borderId="0" xfId="0" applyFont="1" applyAlignment="1">
      <alignment wrapText="1"/>
    </xf>
    <xf numFmtId="0" fontId="14" fillId="0" borderId="0" xfId="3" applyAlignment="1">
      <alignment wrapText="1"/>
    </xf>
    <xf numFmtId="0" fontId="15" fillId="0" borderId="0" xfId="3" applyFont="1"/>
    <xf numFmtId="0" fontId="5" fillId="2" borderId="4" xfId="0" applyFont="1" applyFill="1" applyBorder="1" applyAlignment="1">
      <alignment horizontal="center"/>
    </xf>
    <xf numFmtId="0" fontId="5" fillId="2" borderId="13" xfId="0" applyFont="1" applyFill="1" applyBorder="1" applyAlignment="1">
      <alignment horizontal="center"/>
    </xf>
    <xf numFmtId="0" fontId="5" fillId="2" borderId="14" xfId="0" applyFont="1" applyFill="1" applyBorder="1" applyAlignment="1">
      <alignment horizontal="center"/>
    </xf>
    <xf numFmtId="0" fontId="6" fillId="4" borderId="10" xfId="0" applyFont="1" applyFill="1" applyBorder="1" applyAlignment="1">
      <alignment horizontal="center"/>
    </xf>
    <xf numFmtId="0" fontId="6" fillId="4" borderId="11" xfId="0" applyFont="1" applyFill="1" applyBorder="1" applyAlignment="1">
      <alignment horizontal="center"/>
    </xf>
    <xf numFmtId="0" fontId="6" fillId="4" borderId="53" xfId="0" applyFont="1" applyFill="1" applyBorder="1" applyAlignment="1">
      <alignment horizontal="center"/>
    </xf>
    <xf numFmtId="0" fontId="0" fillId="2" borderId="2" xfId="0" applyFill="1" applyBorder="1" applyAlignment="1">
      <alignment horizontal="center"/>
    </xf>
    <xf numFmtId="0" fontId="0" fillId="2" borderId="0" xfId="0" applyFill="1" applyBorder="1" applyAlignment="1">
      <alignment horizontal="center"/>
    </xf>
    <xf numFmtId="0" fontId="0" fillId="2" borderId="3" xfId="0" applyFill="1" applyBorder="1" applyAlignment="1">
      <alignment horizontal="center"/>
    </xf>
    <xf numFmtId="0" fontId="6" fillId="4" borderId="5" xfId="0" applyFont="1" applyFill="1" applyBorder="1" applyAlignment="1">
      <alignment horizontal="center"/>
    </xf>
    <xf numFmtId="0" fontId="6" fillId="4" borderId="6" xfId="0" applyFont="1" applyFill="1" applyBorder="1" applyAlignment="1">
      <alignment horizontal="center"/>
    </xf>
    <xf numFmtId="0" fontId="6" fillId="4" borderId="7" xfId="0" applyFont="1" applyFill="1" applyBorder="1" applyAlignment="1">
      <alignment horizontal="center"/>
    </xf>
    <xf numFmtId="0" fontId="0" fillId="0" borderId="27" xfId="0" applyBorder="1"/>
    <xf numFmtId="0" fontId="0" fillId="0" borderId="41" xfId="0" applyBorder="1"/>
    <xf numFmtId="0" fontId="0" fillId="0" borderId="28" xfId="0" applyBorder="1"/>
    <xf numFmtId="0" fontId="0" fillId="0" borderId="38" xfId="0" applyBorder="1"/>
    <xf numFmtId="0" fontId="7" fillId="0" borderId="4" xfId="0" applyFont="1" applyBorder="1"/>
    <xf numFmtId="0" fontId="7" fillId="0" borderId="13" xfId="0" applyFont="1" applyBorder="1"/>
    <xf numFmtId="0" fontId="0" fillId="0" borderId="2" xfId="0" applyBorder="1" applyAlignment="1">
      <alignment horizontal="center"/>
    </xf>
    <xf numFmtId="0" fontId="0" fillId="0" borderId="0" xfId="0" applyBorder="1" applyAlignment="1">
      <alignment horizontal="center"/>
    </xf>
    <xf numFmtId="0" fontId="0" fillId="2" borderId="10" xfId="0" applyFill="1" applyBorder="1" applyAlignment="1">
      <alignment horizontal="center"/>
    </xf>
    <xf numFmtId="0" fontId="0" fillId="2" borderId="11" xfId="0" applyFill="1" applyBorder="1" applyAlignment="1">
      <alignment horizontal="center"/>
    </xf>
    <xf numFmtId="0" fontId="0" fillId="2" borderId="53" xfId="0" applyFill="1" applyBorder="1" applyAlignment="1">
      <alignment horizontal="center"/>
    </xf>
    <xf numFmtId="0" fontId="0" fillId="2" borderId="13" xfId="0" applyFill="1" applyBorder="1" applyAlignment="1">
      <alignment horizontal="center"/>
    </xf>
    <xf numFmtId="0" fontId="0" fillId="2" borderId="14" xfId="0" applyFill="1" applyBorder="1" applyAlignment="1">
      <alignment horizontal="center"/>
    </xf>
    <xf numFmtId="0" fontId="0" fillId="2" borderId="4" xfId="0" applyFill="1" applyBorder="1" applyAlignment="1">
      <alignment horizontal="center"/>
    </xf>
    <xf numFmtId="0" fontId="0" fillId="0" borderId="5" xfId="0" applyBorder="1"/>
    <xf numFmtId="0" fontId="0" fillId="0" borderId="6" xfId="0" applyBorder="1"/>
    <xf numFmtId="0" fontId="0" fillId="0" borderId="27" xfId="0" applyBorder="1" applyAlignment="1">
      <alignment horizontal="left" vertical="center"/>
    </xf>
    <xf numFmtId="0" fontId="0" fillId="0" borderId="35" xfId="0" applyBorder="1" applyAlignment="1">
      <alignment horizontal="left" vertical="center"/>
    </xf>
    <xf numFmtId="0" fontId="0" fillId="0" borderId="31" xfId="0" applyNumberFormat="1" applyBorder="1" applyAlignment="1">
      <alignment horizontal="center" vertical="center"/>
    </xf>
    <xf numFmtId="164" fontId="0" fillId="0" borderId="36" xfId="0" applyNumberFormat="1" applyBorder="1" applyAlignment="1">
      <alignment horizontal="center" vertical="center"/>
    </xf>
    <xf numFmtId="164" fontId="0" fillId="0" borderId="41" xfId="0" applyNumberFormat="1" applyBorder="1" applyAlignment="1">
      <alignment horizontal="center" vertical="center"/>
    </xf>
    <xf numFmtId="164" fontId="0" fillId="0" borderId="37" xfId="0" applyNumberFormat="1" applyBorder="1" applyAlignment="1">
      <alignment horizontal="center" vertical="center"/>
    </xf>
    <xf numFmtId="164" fontId="0" fillId="0" borderId="31" xfId="0" applyNumberFormat="1" applyBorder="1" applyAlignment="1">
      <alignment horizontal="center" vertical="center"/>
    </xf>
    <xf numFmtId="10" fontId="0" fillId="0" borderId="39" xfId="0" applyNumberFormat="1" applyBorder="1" applyAlignment="1">
      <alignment horizontal="center" vertical="center"/>
    </xf>
    <xf numFmtId="10" fontId="0" fillId="0" borderId="42" xfId="0" applyNumberFormat="1" applyBorder="1" applyAlignment="1">
      <alignment horizontal="center" vertical="center"/>
    </xf>
    <xf numFmtId="10" fontId="0" fillId="0" borderId="42" xfId="0" applyNumberFormat="1" applyBorder="1" applyAlignment="1">
      <alignment horizontal="center"/>
    </xf>
    <xf numFmtId="0" fontId="0" fillId="0" borderId="2" xfId="0" applyBorder="1"/>
    <xf numFmtId="0" fontId="0" fillId="0" borderId="0" xfId="0" applyBorder="1"/>
    <xf numFmtId="0" fontId="0" fillId="0" borderId="4" xfId="0" applyBorder="1"/>
    <xf numFmtId="0" fontId="0" fillId="0" borderId="13" xfId="0" applyBorder="1"/>
    <xf numFmtId="0" fontId="0" fillId="0" borderId="15" xfId="0" applyBorder="1" applyAlignment="1"/>
    <xf numFmtId="0" fontId="0" fillId="0" borderId="16" xfId="0" applyBorder="1" applyAlignment="1"/>
    <xf numFmtId="0" fontId="0" fillId="0" borderId="29" xfId="0" applyBorder="1" applyAlignment="1"/>
    <xf numFmtId="0" fontId="0" fillId="0" borderId="18" xfId="0" applyFill="1" applyBorder="1" applyAlignment="1"/>
    <xf numFmtId="0" fontId="0" fillId="0" borderId="19" xfId="0" applyFill="1" applyBorder="1" applyAlignment="1"/>
    <xf numFmtId="0" fontId="0" fillId="0" borderId="30" xfId="0" applyFill="1" applyBorder="1" applyAlignment="1"/>
    <xf numFmtId="0" fontId="7" fillId="0" borderId="4" xfId="0" applyFont="1" applyFill="1" applyBorder="1" applyAlignment="1"/>
    <xf numFmtId="0" fontId="7" fillId="0" borderId="13" xfId="0" applyFont="1" applyFill="1" applyBorder="1" applyAlignment="1"/>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7" fillId="0" borderId="14" xfId="0" applyFont="1" applyFill="1" applyBorder="1" applyAlignment="1"/>
    <xf numFmtId="0" fontId="0" fillId="0" borderId="10" xfId="0" applyBorder="1" applyAlignment="1"/>
    <xf numFmtId="0" fontId="0" fillId="0" borderId="11" xfId="0" applyBorder="1" applyAlignment="1"/>
    <xf numFmtId="0" fontId="0" fillId="0" borderId="53" xfId="0" applyBorder="1" applyAlignment="1"/>
    <xf numFmtId="0" fontId="7" fillId="0" borderId="5" xfId="0" applyFont="1" applyBorder="1"/>
    <xf numFmtId="0" fontId="7" fillId="0" borderId="6" xfId="0" applyFont="1" applyBorder="1"/>
    <xf numFmtId="0" fontId="0" fillId="0" borderId="39" xfId="0" applyBorder="1"/>
    <xf numFmtId="0" fontId="0" fillId="0" borderId="40" xfId="0" applyBorder="1"/>
    <xf numFmtId="0" fontId="0" fillId="2" borderId="5" xfId="0" applyFill="1" applyBorder="1" applyAlignment="1">
      <alignment horizontal="left"/>
    </xf>
    <xf numFmtId="0" fontId="0" fillId="2" borderId="0" xfId="0" applyFill="1" applyBorder="1" applyAlignment="1">
      <alignment horizontal="left"/>
    </xf>
    <xf numFmtId="0" fontId="0" fillId="2" borderId="7" xfId="0" applyFill="1" applyBorder="1" applyAlignment="1">
      <alignment horizontal="left"/>
    </xf>
    <xf numFmtId="0" fontId="0" fillId="2" borderId="11" xfId="0" applyFill="1" applyBorder="1" applyAlignment="1">
      <alignment horizontal="left"/>
    </xf>
    <xf numFmtId="10" fontId="0" fillId="2" borderId="5" xfId="0" applyNumberFormat="1" applyFill="1" applyBorder="1" applyAlignment="1">
      <alignment horizontal="left"/>
    </xf>
    <xf numFmtId="10" fontId="0" fillId="2" borderId="0" xfId="0" applyNumberFormat="1" applyFill="1" applyBorder="1" applyAlignment="1">
      <alignment horizontal="left"/>
    </xf>
    <xf numFmtId="10" fontId="0" fillId="2" borderId="7" xfId="0" applyNumberFormat="1" applyFill="1" applyBorder="1" applyAlignment="1">
      <alignment horizontal="left"/>
    </xf>
    <xf numFmtId="0" fontId="8" fillId="0" borderId="0" xfId="0" applyFont="1" applyAlignment="1">
      <alignment horizontal="center"/>
    </xf>
    <xf numFmtId="0" fontId="9" fillId="0" borderId="0" xfId="0" applyFont="1" applyAlignment="1">
      <alignment horizontal="center"/>
    </xf>
    <xf numFmtId="0" fontId="0" fillId="0" borderId="9" xfId="0" applyBorder="1" applyAlignment="1">
      <alignment horizontal="center" vertical="center"/>
    </xf>
    <xf numFmtId="0" fontId="0" fillId="0" borderId="12" xfId="0" applyBorder="1" applyAlignment="1">
      <alignment horizontal="center" vertical="center"/>
    </xf>
    <xf numFmtId="10" fontId="0" fillId="0" borderId="13" xfId="0" applyNumberFormat="1" applyBorder="1" applyAlignment="1">
      <alignment horizontal="center"/>
    </xf>
    <xf numFmtId="10" fontId="0" fillId="0" borderId="14" xfId="0" applyNumberFormat="1" applyBorder="1" applyAlignment="1">
      <alignment horizontal="center"/>
    </xf>
    <xf numFmtId="0" fontId="0" fillId="0" borderId="5" xfId="0" applyFill="1" applyBorder="1" applyAlignment="1">
      <alignment horizontal="center"/>
    </xf>
    <xf numFmtId="0" fontId="0" fillId="0" borderId="7" xfId="0" applyFill="1" applyBorder="1" applyAlignment="1">
      <alignment horizontal="center"/>
    </xf>
    <xf numFmtId="0" fontId="5" fillId="4" borderId="10" xfId="0" applyFont="1" applyFill="1" applyBorder="1" applyAlignment="1">
      <alignment horizontal="center"/>
    </xf>
    <xf numFmtId="0" fontId="5" fillId="4" borderId="11" xfId="0" applyFont="1" applyFill="1" applyBorder="1" applyAlignment="1">
      <alignment horizontal="center"/>
    </xf>
    <xf numFmtId="0" fontId="5" fillId="4" borderId="53" xfId="0" applyFont="1" applyFill="1" applyBorder="1" applyAlignment="1">
      <alignment horizontal="center"/>
    </xf>
    <xf numFmtId="0" fontId="0" fillId="4" borderId="5" xfId="0" applyFill="1" applyBorder="1" applyAlignment="1">
      <alignment horizontal="center"/>
    </xf>
    <xf numFmtId="0" fontId="0" fillId="4" borderId="6" xfId="0" applyFill="1" applyBorder="1" applyAlignment="1">
      <alignment horizontal="center"/>
    </xf>
    <xf numFmtId="0" fontId="0" fillId="4" borderId="7" xfId="0" applyFill="1" applyBorder="1" applyAlignment="1">
      <alignment horizontal="center"/>
    </xf>
    <xf numFmtId="0" fontId="0" fillId="7" borderId="2" xfId="0" applyFill="1" applyBorder="1" applyAlignment="1">
      <alignment horizontal="left"/>
    </xf>
    <xf numFmtId="0" fontId="0" fillId="7" borderId="0" xfId="0" applyFill="1" applyBorder="1" applyAlignment="1">
      <alignment horizontal="left"/>
    </xf>
    <xf numFmtId="0" fontId="0" fillId="7" borderId="3" xfId="0" applyFill="1"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0" fillId="0" borderId="53" xfId="0" applyBorder="1" applyAlignment="1">
      <alignment horizontal="left"/>
    </xf>
    <xf numFmtId="0" fontId="0" fillId="0" borderId="10" xfId="0" applyBorder="1" applyAlignment="1">
      <alignment horizontal="center"/>
    </xf>
    <xf numFmtId="0" fontId="0" fillId="0" borderId="53" xfId="0" applyBorder="1" applyAlignment="1">
      <alignment horizontal="center"/>
    </xf>
    <xf numFmtId="0" fontId="0" fillId="0" borderId="10" xfId="0" applyBorder="1"/>
    <xf numFmtId="0" fontId="0" fillId="0" borderId="11" xfId="0" applyBorder="1"/>
    <xf numFmtId="164" fontId="0" fillId="0" borderId="10" xfId="0" applyNumberFormat="1" applyBorder="1"/>
    <xf numFmtId="164" fontId="0" fillId="0" borderId="53" xfId="0" applyNumberFormat="1" applyBorder="1"/>
    <xf numFmtId="0" fontId="5" fillId="10" borderId="5" xfId="0" applyFont="1" applyFill="1" applyBorder="1"/>
    <xf numFmtId="0" fontId="5" fillId="10" borderId="6" xfId="0" applyFont="1" applyFill="1" applyBorder="1"/>
    <xf numFmtId="164" fontId="0" fillId="0" borderId="2" xfId="0" applyNumberFormat="1" applyBorder="1"/>
    <xf numFmtId="164" fontId="0" fillId="0" borderId="3" xfId="0" applyNumberFormat="1" applyBorder="1"/>
    <xf numFmtId="0" fontId="0" fillId="4" borderId="2" xfId="0" applyFill="1" applyBorder="1" applyAlignment="1">
      <alignment horizontal="center"/>
    </xf>
    <xf numFmtId="0" fontId="0" fillId="4" borderId="0" xfId="0" applyFill="1" applyBorder="1" applyAlignment="1">
      <alignment horizontal="center"/>
    </xf>
    <xf numFmtId="0" fontId="0" fillId="4" borderId="3" xfId="0" applyFill="1" applyBorder="1" applyAlignment="1">
      <alignment horizontal="center"/>
    </xf>
    <xf numFmtId="10" fontId="0" fillId="0" borderId="4" xfId="0" applyNumberFormat="1" applyBorder="1"/>
    <xf numFmtId="10" fontId="0" fillId="0" borderId="14" xfId="0" applyNumberFormat="1" applyBorder="1"/>
    <xf numFmtId="0" fontId="5" fillId="10" borderId="4" xfId="0" applyFont="1" applyFill="1" applyBorder="1"/>
    <xf numFmtId="0" fontId="5" fillId="10" borderId="13" xfId="0" applyFont="1" applyFill="1" applyBorder="1"/>
    <xf numFmtId="0" fontId="0" fillId="0" borderId="56" xfId="0" applyBorder="1"/>
    <xf numFmtId="0" fontId="0" fillId="0" borderId="60" xfId="0" applyBorder="1"/>
    <xf numFmtId="0" fontId="0" fillId="0" borderId="61" xfId="0" applyBorder="1"/>
    <xf numFmtId="0" fontId="0" fillId="0" borderId="33" xfId="0" applyBorder="1"/>
    <xf numFmtId="0" fontId="0" fillId="0" borderId="62" xfId="0" applyBorder="1"/>
    <xf numFmtId="0" fontId="8" fillId="0" borderId="63" xfId="0" applyFont="1" applyBorder="1"/>
    <xf numFmtId="0" fontId="8" fillId="0" borderId="64" xfId="0" applyFont="1" applyBorder="1"/>
    <xf numFmtId="0" fontId="8" fillId="0" borderId="65" xfId="0" applyFont="1" applyBorder="1"/>
    <xf numFmtId="0" fontId="8" fillId="0" borderId="56" xfId="0" applyFont="1" applyBorder="1"/>
    <xf numFmtId="0" fontId="8" fillId="0" borderId="0" xfId="0" applyFont="1" applyBorder="1"/>
    <xf numFmtId="0" fontId="8" fillId="0" borderId="60" xfId="0" applyFont="1" applyBorder="1"/>
    <xf numFmtId="0" fontId="9" fillId="0" borderId="13" xfId="0" applyFont="1" applyBorder="1" applyAlignment="1">
      <alignment horizont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164" fontId="0" fillId="8" borderId="5" xfId="0" applyNumberFormat="1" applyFill="1" applyBorder="1" applyAlignment="1">
      <alignment horizontal="center"/>
    </xf>
    <xf numFmtId="0" fontId="0" fillId="8" borderId="7" xfId="0" applyFill="1" applyBorder="1" applyAlignment="1">
      <alignment horizontal="center"/>
    </xf>
    <xf numFmtId="164" fontId="0" fillId="8" borderId="13" xfId="0" applyNumberFormat="1" applyFill="1" applyBorder="1" applyAlignment="1">
      <alignment horizontal="center"/>
    </xf>
    <xf numFmtId="0" fontId="0" fillId="8" borderId="13" xfId="0" applyFill="1" applyBorder="1" applyAlignment="1">
      <alignment horizont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53" xfId="0" applyBorder="1" applyAlignment="1">
      <alignment horizontal="center" vertical="center"/>
    </xf>
    <xf numFmtId="0" fontId="0" fillId="0" borderId="4" xfId="0" applyBorder="1" applyAlignment="1">
      <alignment horizontal="center" vertical="center"/>
    </xf>
    <xf numFmtId="0" fontId="0" fillId="0" borderId="14" xfId="0" applyBorder="1" applyAlignment="1">
      <alignment horizontal="center" vertical="center"/>
    </xf>
    <xf numFmtId="0" fontId="9" fillId="0" borderId="0" xfId="0" applyFont="1" applyBorder="1" applyAlignment="1">
      <alignment horizontal="center"/>
    </xf>
  </cellXfs>
  <cellStyles count="4">
    <cellStyle name="Currency" xfId="1" builtinId="4"/>
    <cellStyle name="Hyperlink" xfId="3" builtinId="8"/>
    <cellStyle name="Normal" xfId="0" builtinId="0"/>
    <cellStyle name="Percent" xfId="2" builtinId="5"/>
  </cellStyles>
  <dxfs count="9">
    <dxf>
      <numFmt numFmtId="164" formatCode="&quot;$&quot;#,##0.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165"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left" vertical="bottom" textRotation="0" wrapText="0" relativeIndent="0" justifyLastLine="0" shrinkToFit="0" readingOrder="0"/>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relativeIndent="0" justifyLastLine="0" shrinkToFit="0" readingOrder="0"/>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219075</xdr:colOff>
          <xdr:row>0</xdr:row>
          <xdr:rowOff>200025</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000-000001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219075</xdr:colOff>
          <xdr:row>0</xdr:row>
          <xdr:rowOff>219075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000-000002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219075</xdr:colOff>
          <xdr:row>0</xdr:row>
          <xdr:rowOff>219075</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000-000003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219075</xdr:colOff>
          <xdr:row>0</xdr:row>
          <xdr:rowOff>200025</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000-000004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219075</xdr:colOff>
          <xdr:row>0</xdr:row>
          <xdr:rowOff>200025</xdr:rowOff>
        </xdr:to>
        <xdr:sp macro="" textlink="">
          <xdr:nvSpPr>
            <xdr:cNvPr id="25605" name="Check Box 5" hidden="1">
              <a:extLst>
                <a:ext uri="{63B3BB69-23CF-44E3-9099-C40C66FF867C}">
                  <a14:compatExt spid="_x0000_s25605"/>
                </a:ext>
                <a:ext uri="{FF2B5EF4-FFF2-40B4-BE49-F238E27FC236}">
                  <a16:creationId xmlns:a16="http://schemas.microsoft.com/office/drawing/2014/main" id="{00000000-0008-0000-0000-000005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219075</xdr:colOff>
          <xdr:row>0</xdr:row>
          <xdr:rowOff>219075</xdr:rowOff>
        </xdr:to>
        <xdr:sp macro="" textlink="">
          <xdr:nvSpPr>
            <xdr:cNvPr id="25606" name="Check Box 6" hidden="1">
              <a:extLst>
                <a:ext uri="{63B3BB69-23CF-44E3-9099-C40C66FF867C}">
                  <a14:compatExt spid="_x0000_s25606"/>
                </a:ext>
                <a:ext uri="{FF2B5EF4-FFF2-40B4-BE49-F238E27FC236}">
                  <a16:creationId xmlns:a16="http://schemas.microsoft.com/office/drawing/2014/main" id="{00000000-0008-0000-0000-000006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219075</xdr:colOff>
          <xdr:row>0</xdr:row>
          <xdr:rowOff>219075</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000-000007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219075</xdr:colOff>
          <xdr:row>0</xdr:row>
          <xdr:rowOff>219075</xdr:rowOff>
        </xdr:to>
        <xdr:sp macro="" textlink="">
          <xdr:nvSpPr>
            <xdr:cNvPr id="25608" name="Check Box 8" hidden="1">
              <a:extLst>
                <a:ext uri="{63B3BB69-23CF-44E3-9099-C40C66FF867C}">
                  <a14:compatExt spid="_x0000_s25608"/>
                </a:ext>
                <a:ext uri="{FF2B5EF4-FFF2-40B4-BE49-F238E27FC236}">
                  <a16:creationId xmlns:a16="http://schemas.microsoft.com/office/drawing/2014/main" id="{00000000-0008-0000-0000-000008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219075</xdr:colOff>
          <xdr:row>0</xdr:row>
          <xdr:rowOff>219075</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00000000-0008-0000-0000-000009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219075</xdr:colOff>
          <xdr:row>0</xdr:row>
          <xdr:rowOff>200025</xdr:rowOff>
        </xdr:to>
        <xdr:sp macro="" textlink="">
          <xdr:nvSpPr>
            <xdr:cNvPr id="25610" name="Check Box 10" hidden="1">
              <a:extLst>
                <a:ext uri="{63B3BB69-23CF-44E3-9099-C40C66FF867C}">
                  <a14:compatExt spid="_x0000_s25610"/>
                </a:ext>
                <a:ext uri="{FF2B5EF4-FFF2-40B4-BE49-F238E27FC236}">
                  <a16:creationId xmlns:a16="http://schemas.microsoft.com/office/drawing/2014/main" id="{00000000-0008-0000-0000-00000A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219075</xdr:colOff>
          <xdr:row>0</xdr:row>
          <xdr:rowOff>200025</xdr:rowOff>
        </xdr:to>
        <xdr:sp macro="" textlink="">
          <xdr:nvSpPr>
            <xdr:cNvPr id="25611" name="Check Box 11" hidden="1">
              <a:extLst>
                <a:ext uri="{63B3BB69-23CF-44E3-9099-C40C66FF867C}">
                  <a14:compatExt spid="_x0000_s25611"/>
                </a:ext>
                <a:ext uri="{FF2B5EF4-FFF2-40B4-BE49-F238E27FC236}">
                  <a16:creationId xmlns:a16="http://schemas.microsoft.com/office/drawing/2014/main" id="{00000000-0008-0000-0000-00000B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219075</xdr:colOff>
          <xdr:row>0</xdr:row>
          <xdr:rowOff>219075</xdr:rowOff>
        </xdr:to>
        <xdr:sp macro="" textlink="">
          <xdr:nvSpPr>
            <xdr:cNvPr id="25612" name="Check Box 12" hidden="1">
              <a:extLst>
                <a:ext uri="{63B3BB69-23CF-44E3-9099-C40C66FF867C}">
                  <a14:compatExt spid="_x0000_s25612"/>
                </a:ext>
                <a:ext uri="{FF2B5EF4-FFF2-40B4-BE49-F238E27FC236}">
                  <a16:creationId xmlns:a16="http://schemas.microsoft.com/office/drawing/2014/main" id="{00000000-0008-0000-0000-00000C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219075</xdr:colOff>
          <xdr:row>0</xdr:row>
          <xdr:rowOff>219075</xdr:rowOff>
        </xdr:to>
        <xdr:sp macro="" textlink="">
          <xdr:nvSpPr>
            <xdr:cNvPr id="25613" name="Check Box 13" hidden="1">
              <a:extLst>
                <a:ext uri="{63B3BB69-23CF-44E3-9099-C40C66FF867C}">
                  <a14:compatExt spid="_x0000_s25613"/>
                </a:ext>
                <a:ext uri="{FF2B5EF4-FFF2-40B4-BE49-F238E27FC236}">
                  <a16:creationId xmlns:a16="http://schemas.microsoft.com/office/drawing/2014/main" id="{00000000-0008-0000-0000-00000D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219075</xdr:colOff>
          <xdr:row>0</xdr:row>
          <xdr:rowOff>219075</xdr:rowOff>
        </xdr:to>
        <xdr:sp macro="" textlink="">
          <xdr:nvSpPr>
            <xdr:cNvPr id="25614" name="Check Box 14" hidden="1">
              <a:extLst>
                <a:ext uri="{63B3BB69-23CF-44E3-9099-C40C66FF867C}">
                  <a14:compatExt spid="_x0000_s25614"/>
                </a:ext>
                <a:ext uri="{FF2B5EF4-FFF2-40B4-BE49-F238E27FC236}">
                  <a16:creationId xmlns:a16="http://schemas.microsoft.com/office/drawing/2014/main" id="{00000000-0008-0000-0000-00000E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219075</xdr:colOff>
          <xdr:row>0</xdr:row>
          <xdr:rowOff>219075</xdr:rowOff>
        </xdr:to>
        <xdr:sp macro="" textlink="">
          <xdr:nvSpPr>
            <xdr:cNvPr id="25615" name="Check Box 15" hidden="1">
              <a:extLst>
                <a:ext uri="{63B3BB69-23CF-44E3-9099-C40C66FF867C}">
                  <a14:compatExt spid="_x0000_s25615"/>
                </a:ext>
                <a:ext uri="{FF2B5EF4-FFF2-40B4-BE49-F238E27FC236}">
                  <a16:creationId xmlns:a16="http://schemas.microsoft.com/office/drawing/2014/main" id="{00000000-0008-0000-0000-00000F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219075</xdr:colOff>
          <xdr:row>0</xdr:row>
          <xdr:rowOff>219075</xdr:rowOff>
        </xdr:to>
        <xdr:sp macro="" textlink="">
          <xdr:nvSpPr>
            <xdr:cNvPr id="25616" name="Check Box 16" hidden="1">
              <a:extLst>
                <a:ext uri="{63B3BB69-23CF-44E3-9099-C40C66FF867C}">
                  <a14:compatExt spid="_x0000_s25616"/>
                </a:ext>
                <a:ext uri="{FF2B5EF4-FFF2-40B4-BE49-F238E27FC236}">
                  <a16:creationId xmlns:a16="http://schemas.microsoft.com/office/drawing/2014/main" id="{00000000-0008-0000-0000-000010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219075</xdr:colOff>
          <xdr:row>0</xdr:row>
          <xdr:rowOff>219075</xdr:rowOff>
        </xdr:to>
        <xdr:sp macro="" textlink="">
          <xdr:nvSpPr>
            <xdr:cNvPr id="25617" name="Check Box 17" hidden="1">
              <a:extLst>
                <a:ext uri="{63B3BB69-23CF-44E3-9099-C40C66FF867C}">
                  <a14:compatExt spid="_x0000_s25617"/>
                </a:ext>
                <a:ext uri="{FF2B5EF4-FFF2-40B4-BE49-F238E27FC236}">
                  <a16:creationId xmlns:a16="http://schemas.microsoft.com/office/drawing/2014/main" id="{00000000-0008-0000-0000-000011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219075</xdr:colOff>
          <xdr:row>0</xdr:row>
          <xdr:rowOff>200025</xdr:rowOff>
        </xdr:to>
        <xdr:sp macro="" textlink="">
          <xdr:nvSpPr>
            <xdr:cNvPr id="25618" name="Check Box 18" hidden="1">
              <a:extLst>
                <a:ext uri="{63B3BB69-23CF-44E3-9099-C40C66FF867C}">
                  <a14:compatExt spid="_x0000_s25618"/>
                </a:ext>
                <a:ext uri="{FF2B5EF4-FFF2-40B4-BE49-F238E27FC236}">
                  <a16:creationId xmlns:a16="http://schemas.microsoft.com/office/drawing/2014/main" id="{00000000-0008-0000-0000-000012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219075</xdr:colOff>
          <xdr:row>0</xdr:row>
          <xdr:rowOff>190500</xdr:rowOff>
        </xdr:to>
        <xdr:sp macro="" textlink="">
          <xdr:nvSpPr>
            <xdr:cNvPr id="25619" name="Check Box 19" hidden="1">
              <a:extLst>
                <a:ext uri="{63B3BB69-23CF-44E3-9099-C40C66FF867C}">
                  <a14:compatExt spid="_x0000_s25619"/>
                </a:ext>
                <a:ext uri="{FF2B5EF4-FFF2-40B4-BE49-F238E27FC236}">
                  <a16:creationId xmlns:a16="http://schemas.microsoft.com/office/drawing/2014/main" id="{00000000-0008-0000-0000-000013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219075</xdr:colOff>
          <xdr:row>0</xdr:row>
          <xdr:rowOff>200025</xdr:rowOff>
        </xdr:to>
        <xdr:sp macro="" textlink="">
          <xdr:nvSpPr>
            <xdr:cNvPr id="25620" name="Check Box 20" hidden="1">
              <a:extLst>
                <a:ext uri="{63B3BB69-23CF-44E3-9099-C40C66FF867C}">
                  <a14:compatExt spid="_x0000_s25620"/>
                </a:ext>
                <a:ext uri="{FF2B5EF4-FFF2-40B4-BE49-F238E27FC236}">
                  <a16:creationId xmlns:a16="http://schemas.microsoft.com/office/drawing/2014/main" id="{00000000-0008-0000-0000-000014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219075</xdr:colOff>
          <xdr:row>0</xdr:row>
          <xdr:rowOff>219075</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000-000015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219075</xdr:colOff>
          <xdr:row>0</xdr:row>
          <xdr:rowOff>219075</xdr:rowOff>
        </xdr:to>
        <xdr:sp macro="" textlink="">
          <xdr:nvSpPr>
            <xdr:cNvPr id="25622" name="Check Box 22" hidden="1">
              <a:extLst>
                <a:ext uri="{63B3BB69-23CF-44E3-9099-C40C66FF867C}">
                  <a14:compatExt spid="_x0000_s25622"/>
                </a:ext>
                <a:ext uri="{FF2B5EF4-FFF2-40B4-BE49-F238E27FC236}">
                  <a16:creationId xmlns:a16="http://schemas.microsoft.com/office/drawing/2014/main" id="{00000000-0008-0000-0000-000016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219075</xdr:colOff>
          <xdr:row>0</xdr:row>
          <xdr:rowOff>200025</xdr:rowOff>
        </xdr:to>
        <xdr:sp macro="" textlink="">
          <xdr:nvSpPr>
            <xdr:cNvPr id="25623" name="Check Box 23" hidden="1">
              <a:extLst>
                <a:ext uri="{63B3BB69-23CF-44E3-9099-C40C66FF867C}">
                  <a14:compatExt spid="_x0000_s25623"/>
                </a:ext>
                <a:ext uri="{FF2B5EF4-FFF2-40B4-BE49-F238E27FC236}">
                  <a16:creationId xmlns:a16="http://schemas.microsoft.com/office/drawing/2014/main" id="{00000000-0008-0000-0000-000017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219075</xdr:colOff>
          <xdr:row>0</xdr:row>
          <xdr:rowOff>200025</xdr:rowOff>
        </xdr:to>
        <xdr:sp macro="" textlink="">
          <xdr:nvSpPr>
            <xdr:cNvPr id="25624" name="Check Box 24" hidden="1">
              <a:extLst>
                <a:ext uri="{63B3BB69-23CF-44E3-9099-C40C66FF867C}">
                  <a14:compatExt spid="_x0000_s25624"/>
                </a:ext>
                <a:ext uri="{FF2B5EF4-FFF2-40B4-BE49-F238E27FC236}">
                  <a16:creationId xmlns:a16="http://schemas.microsoft.com/office/drawing/2014/main" id="{00000000-0008-0000-0000-000018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219075</xdr:colOff>
          <xdr:row>0</xdr:row>
          <xdr:rowOff>219075</xdr:rowOff>
        </xdr:to>
        <xdr:sp macro="" textlink="">
          <xdr:nvSpPr>
            <xdr:cNvPr id="25625" name="Check Box 25" hidden="1">
              <a:extLst>
                <a:ext uri="{63B3BB69-23CF-44E3-9099-C40C66FF867C}">
                  <a14:compatExt spid="_x0000_s25625"/>
                </a:ext>
                <a:ext uri="{FF2B5EF4-FFF2-40B4-BE49-F238E27FC236}">
                  <a16:creationId xmlns:a16="http://schemas.microsoft.com/office/drawing/2014/main" id="{00000000-0008-0000-0000-000019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219075</xdr:colOff>
          <xdr:row>0</xdr:row>
          <xdr:rowOff>219075</xdr:rowOff>
        </xdr:to>
        <xdr:sp macro="" textlink="">
          <xdr:nvSpPr>
            <xdr:cNvPr id="25626" name="Check Box 26" hidden="1">
              <a:extLst>
                <a:ext uri="{63B3BB69-23CF-44E3-9099-C40C66FF867C}">
                  <a14:compatExt spid="_x0000_s25626"/>
                </a:ext>
                <a:ext uri="{FF2B5EF4-FFF2-40B4-BE49-F238E27FC236}">
                  <a16:creationId xmlns:a16="http://schemas.microsoft.com/office/drawing/2014/main" id="{00000000-0008-0000-0000-00001A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219075</xdr:colOff>
          <xdr:row>0</xdr:row>
          <xdr:rowOff>219075</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000-00001B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219075</xdr:colOff>
          <xdr:row>0</xdr:row>
          <xdr:rowOff>219075</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000-00001C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219075</xdr:colOff>
          <xdr:row>0</xdr:row>
          <xdr:rowOff>200025</xdr:rowOff>
        </xdr:to>
        <xdr:sp macro="" textlink="">
          <xdr:nvSpPr>
            <xdr:cNvPr id="25629" name="Check Box 29" hidden="1">
              <a:extLst>
                <a:ext uri="{63B3BB69-23CF-44E3-9099-C40C66FF867C}">
                  <a14:compatExt spid="_x0000_s25629"/>
                </a:ext>
                <a:ext uri="{FF2B5EF4-FFF2-40B4-BE49-F238E27FC236}">
                  <a16:creationId xmlns:a16="http://schemas.microsoft.com/office/drawing/2014/main" id="{00000000-0008-0000-0000-00001D6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219075</xdr:colOff>
          <xdr:row>3</xdr:row>
          <xdr:rowOff>190500</xdr:rowOff>
        </xdr:from>
        <xdr:to>
          <xdr:col>1</xdr:col>
          <xdr:colOff>428625</xdr:colOff>
          <xdr:row>5</xdr:row>
          <xdr:rowOff>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xdr:row>
          <xdr:rowOff>0</xdr:rowOff>
        </xdr:from>
        <xdr:to>
          <xdr:col>1</xdr:col>
          <xdr:colOff>428625</xdr:colOff>
          <xdr:row>7</xdr:row>
          <xdr:rowOff>28575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4</xdr:row>
          <xdr:rowOff>180975</xdr:rowOff>
        </xdr:from>
        <xdr:to>
          <xdr:col>1</xdr:col>
          <xdr:colOff>428625</xdr:colOff>
          <xdr:row>6</xdr:row>
          <xdr:rowOff>9525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7</xdr:row>
          <xdr:rowOff>0</xdr:rowOff>
        </xdr:from>
        <xdr:to>
          <xdr:col>1</xdr:col>
          <xdr:colOff>428625</xdr:colOff>
          <xdr:row>8</xdr:row>
          <xdr:rowOff>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8</xdr:row>
          <xdr:rowOff>190500</xdr:rowOff>
        </xdr:from>
        <xdr:to>
          <xdr:col>1</xdr:col>
          <xdr:colOff>428625</xdr:colOff>
          <xdr:row>10</xdr:row>
          <xdr:rowOff>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10</xdr:row>
          <xdr:rowOff>0</xdr:rowOff>
        </xdr:from>
        <xdr:to>
          <xdr:col>1</xdr:col>
          <xdr:colOff>428625</xdr:colOff>
          <xdr:row>11</xdr:row>
          <xdr:rowOff>28575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11</xdr:row>
          <xdr:rowOff>0</xdr:rowOff>
        </xdr:from>
        <xdr:to>
          <xdr:col>1</xdr:col>
          <xdr:colOff>428625</xdr:colOff>
          <xdr:row>12</xdr:row>
          <xdr:rowOff>28575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12</xdr:row>
          <xdr:rowOff>0</xdr:rowOff>
        </xdr:from>
        <xdr:to>
          <xdr:col>1</xdr:col>
          <xdr:colOff>428625</xdr:colOff>
          <xdr:row>13</xdr:row>
          <xdr:rowOff>28575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13</xdr:row>
          <xdr:rowOff>0</xdr:rowOff>
        </xdr:from>
        <xdr:to>
          <xdr:col>1</xdr:col>
          <xdr:colOff>428625</xdr:colOff>
          <xdr:row>14</xdr:row>
          <xdr:rowOff>28575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14</xdr:row>
          <xdr:rowOff>0</xdr:rowOff>
        </xdr:from>
        <xdr:to>
          <xdr:col>1</xdr:col>
          <xdr:colOff>428625</xdr:colOff>
          <xdr:row>15</xdr:row>
          <xdr:rowOff>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15</xdr:row>
          <xdr:rowOff>190500</xdr:rowOff>
        </xdr:from>
        <xdr:to>
          <xdr:col>1</xdr:col>
          <xdr:colOff>428625</xdr:colOff>
          <xdr:row>17</xdr:row>
          <xdr:rowOff>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17</xdr:row>
          <xdr:rowOff>0</xdr:rowOff>
        </xdr:from>
        <xdr:to>
          <xdr:col>1</xdr:col>
          <xdr:colOff>428625</xdr:colOff>
          <xdr:row>18</xdr:row>
          <xdr:rowOff>28575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18</xdr:row>
          <xdr:rowOff>0</xdr:rowOff>
        </xdr:from>
        <xdr:to>
          <xdr:col>1</xdr:col>
          <xdr:colOff>428625</xdr:colOff>
          <xdr:row>19</xdr:row>
          <xdr:rowOff>28575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19</xdr:row>
          <xdr:rowOff>0</xdr:rowOff>
        </xdr:from>
        <xdr:to>
          <xdr:col>1</xdr:col>
          <xdr:colOff>428625</xdr:colOff>
          <xdr:row>20</xdr:row>
          <xdr:rowOff>28575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20</xdr:row>
          <xdr:rowOff>0</xdr:rowOff>
        </xdr:from>
        <xdr:to>
          <xdr:col>1</xdr:col>
          <xdr:colOff>428625</xdr:colOff>
          <xdr:row>21</xdr:row>
          <xdr:rowOff>28575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100-00000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21</xdr:row>
          <xdr:rowOff>0</xdr:rowOff>
        </xdr:from>
        <xdr:to>
          <xdr:col>1</xdr:col>
          <xdr:colOff>428625</xdr:colOff>
          <xdr:row>22</xdr:row>
          <xdr:rowOff>28575</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100-00001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22</xdr:row>
          <xdr:rowOff>0</xdr:rowOff>
        </xdr:from>
        <xdr:to>
          <xdr:col>1</xdr:col>
          <xdr:colOff>428625</xdr:colOff>
          <xdr:row>23</xdr:row>
          <xdr:rowOff>28575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100-00001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23</xdr:row>
          <xdr:rowOff>0</xdr:rowOff>
        </xdr:from>
        <xdr:to>
          <xdr:col>1</xdr:col>
          <xdr:colOff>428625</xdr:colOff>
          <xdr:row>24</xdr:row>
          <xdr:rowOff>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100-00001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24</xdr:row>
          <xdr:rowOff>190500</xdr:rowOff>
        </xdr:from>
        <xdr:to>
          <xdr:col>1</xdr:col>
          <xdr:colOff>428625</xdr:colOff>
          <xdr:row>25</xdr:row>
          <xdr:rowOff>180975</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00000000-0008-0000-0100-00001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26</xdr:row>
          <xdr:rowOff>190500</xdr:rowOff>
        </xdr:from>
        <xdr:to>
          <xdr:col>1</xdr:col>
          <xdr:colOff>428625</xdr:colOff>
          <xdr:row>28</xdr:row>
          <xdr:rowOff>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00000000-0008-0000-0100-00001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28</xdr:row>
          <xdr:rowOff>0</xdr:rowOff>
        </xdr:from>
        <xdr:to>
          <xdr:col>1</xdr:col>
          <xdr:colOff>428625</xdr:colOff>
          <xdr:row>29</xdr:row>
          <xdr:rowOff>28575</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29</xdr:row>
          <xdr:rowOff>0</xdr:rowOff>
        </xdr:from>
        <xdr:to>
          <xdr:col>1</xdr:col>
          <xdr:colOff>428625</xdr:colOff>
          <xdr:row>30</xdr:row>
          <xdr:rowOff>28575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100-00001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30</xdr:row>
          <xdr:rowOff>0</xdr:rowOff>
        </xdr:from>
        <xdr:to>
          <xdr:col>1</xdr:col>
          <xdr:colOff>428625</xdr:colOff>
          <xdr:row>31</xdr:row>
          <xdr:rowOff>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00000000-0008-0000-0100-00001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31</xdr:row>
          <xdr:rowOff>190500</xdr:rowOff>
        </xdr:from>
        <xdr:to>
          <xdr:col>1</xdr:col>
          <xdr:colOff>428625</xdr:colOff>
          <xdr:row>33</xdr:row>
          <xdr:rowOff>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100-00001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33</xdr:row>
          <xdr:rowOff>0</xdr:rowOff>
        </xdr:from>
        <xdr:to>
          <xdr:col>1</xdr:col>
          <xdr:colOff>428625</xdr:colOff>
          <xdr:row>34</xdr:row>
          <xdr:rowOff>28575</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34</xdr:row>
          <xdr:rowOff>0</xdr:rowOff>
        </xdr:from>
        <xdr:to>
          <xdr:col>1</xdr:col>
          <xdr:colOff>428625</xdr:colOff>
          <xdr:row>35</xdr:row>
          <xdr:rowOff>28575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35</xdr:row>
          <xdr:rowOff>0</xdr:rowOff>
        </xdr:from>
        <xdr:to>
          <xdr:col>1</xdr:col>
          <xdr:colOff>428625</xdr:colOff>
          <xdr:row>36</xdr:row>
          <xdr:rowOff>28575</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100-00001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36</xdr:row>
          <xdr:rowOff>0</xdr:rowOff>
        </xdr:from>
        <xdr:to>
          <xdr:col>1</xdr:col>
          <xdr:colOff>428625</xdr:colOff>
          <xdr:row>37</xdr:row>
          <xdr:rowOff>28575</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37</xdr:row>
          <xdr:rowOff>0</xdr:rowOff>
        </xdr:from>
        <xdr:to>
          <xdr:col>1</xdr:col>
          <xdr:colOff>428625</xdr:colOff>
          <xdr:row>38</xdr:row>
          <xdr:rowOff>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100-00001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38</xdr:row>
          <xdr:rowOff>190500</xdr:rowOff>
        </xdr:from>
        <xdr:to>
          <xdr:col>1</xdr:col>
          <xdr:colOff>428625</xdr:colOff>
          <xdr:row>39</xdr:row>
          <xdr:rowOff>180975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100-00001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40</xdr:row>
          <xdr:rowOff>190500</xdr:rowOff>
        </xdr:from>
        <xdr:to>
          <xdr:col>1</xdr:col>
          <xdr:colOff>428625</xdr:colOff>
          <xdr:row>42</xdr:row>
          <xdr:rowOff>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100-00001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42</xdr:row>
          <xdr:rowOff>0</xdr:rowOff>
        </xdr:from>
        <xdr:to>
          <xdr:col>1</xdr:col>
          <xdr:colOff>428625</xdr:colOff>
          <xdr:row>43</xdr:row>
          <xdr:rowOff>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100-000020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276225</xdr:colOff>
          <xdr:row>4</xdr:row>
          <xdr:rowOff>0</xdr:rowOff>
        </xdr:from>
        <xdr:to>
          <xdr:col>2</xdr:col>
          <xdr:colOff>495300</xdr:colOff>
          <xdr:row>5</xdr:row>
          <xdr:rowOff>28575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5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4</xdr:row>
          <xdr:rowOff>180975</xdr:rowOff>
        </xdr:from>
        <xdr:to>
          <xdr:col>2</xdr:col>
          <xdr:colOff>495300</xdr:colOff>
          <xdr:row>6</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5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6</xdr:row>
          <xdr:rowOff>0</xdr:rowOff>
        </xdr:from>
        <xdr:to>
          <xdr:col>2</xdr:col>
          <xdr:colOff>495300</xdr:colOff>
          <xdr:row>7</xdr:row>
          <xdr:rowOff>28575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5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6</xdr:row>
          <xdr:rowOff>180975</xdr:rowOff>
        </xdr:from>
        <xdr:to>
          <xdr:col>2</xdr:col>
          <xdr:colOff>495300</xdr:colOff>
          <xdr:row>8</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5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7</xdr:row>
          <xdr:rowOff>180975</xdr:rowOff>
        </xdr:from>
        <xdr:to>
          <xdr:col>2</xdr:col>
          <xdr:colOff>495300</xdr:colOff>
          <xdr:row>9</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5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8</xdr:row>
          <xdr:rowOff>180975</xdr:rowOff>
        </xdr:from>
        <xdr:to>
          <xdr:col>2</xdr:col>
          <xdr:colOff>495300</xdr:colOff>
          <xdr:row>10</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5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276225</xdr:colOff>
          <xdr:row>8</xdr:row>
          <xdr:rowOff>0</xdr:rowOff>
        </xdr:from>
        <xdr:to>
          <xdr:col>2</xdr:col>
          <xdr:colOff>495300</xdr:colOff>
          <xdr:row>9</xdr:row>
          <xdr:rowOff>28575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6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9</xdr:row>
          <xdr:rowOff>0</xdr:rowOff>
        </xdr:from>
        <xdr:to>
          <xdr:col>2</xdr:col>
          <xdr:colOff>495300</xdr:colOff>
          <xdr:row>10</xdr:row>
          <xdr:rowOff>28575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6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10</xdr:row>
          <xdr:rowOff>0</xdr:rowOff>
        </xdr:from>
        <xdr:to>
          <xdr:col>2</xdr:col>
          <xdr:colOff>495300</xdr:colOff>
          <xdr:row>11</xdr:row>
          <xdr:rowOff>28575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6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10</xdr:row>
          <xdr:rowOff>180975</xdr:rowOff>
        </xdr:from>
        <xdr:to>
          <xdr:col>2</xdr:col>
          <xdr:colOff>495300</xdr:colOff>
          <xdr:row>12</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600-00000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11</xdr:row>
          <xdr:rowOff>180975</xdr:rowOff>
        </xdr:from>
        <xdr:to>
          <xdr:col>2</xdr:col>
          <xdr:colOff>504825</xdr:colOff>
          <xdr:row>12</xdr:row>
          <xdr:rowOff>190500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600-00000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13</xdr:row>
          <xdr:rowOff>0</xdr:rowOff>
        </xdr:from>
        <xdr:to>
          <xdr:col>2</xdr:col>
          <xdr:colOff>504825</xdr:colOff>
          <xdr:row>14</xdr:row>
          <xdr:rowOff>9525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600-00000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266700</xdr:colOff>
          <xdr:row>5</xdr:row>
          <xdr:rowOff>0</xdr:rowOff>
        </xdr:from>
        <xdr:to>
          <xdr:col>2</xdr:col>
          <xdr:colOff>495300</xdr:colOff>
          <xdr:row>6</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800-00000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xdr:row>
          <xdr:rowOff>0</xdr:rowOff>
        </xdr:from>
        <xdr:to>
          <xdr:col>2</xdr:col>
          <xdr:colOff>495300</xdr:colOff>
          <xdr:row>5</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800-00000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228600</xdr:colOff>
          <xdr:row>5</xdr:row>
          <xdr:rowOff>0</xdr:rowOff>
        </xdr:from>
        <xdr:to>
          <xdr:col>2</xdr:col>
          <xdr:colOff>428625</xdr:colOff>
          <xdr:row>6</xdr:row>
          <xdr:rowOff>28575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900-00000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6</xdr:row>
          <xdr:rowOff>0</xdr:rowOff>
        </xdr:from>
        <xdr:to>
          <xdr:col>2</xdr:col>
          <xdr:colOff>428625</xdr:colOff>
          <xdr:row>7</xdr:row>
          <xdr:rowOff>28575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900-00000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7</xdr:row>
          <xdr:rowOff>0</xdr:rowOff>
        </xdr:from>
        <xdr:to>
          <xdr:col>2</xdr:col>
          <xdr:colOff>428625</xdr:colOff>
          <xdr:row>8</xdr:row>
          <xdr:rowOff>28575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900-00000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8</xdr:row>
          <xdr:rowOff>0</xdr:rowOff>
        </xdr:from>
        <xdr:to>
          <xdr:col>2</xdr:col>
          <xdr:colOff>428625</xdr:colOff>
          <xdr:row>9</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900-00000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6</xdr:row>
          <xdr:rowOff>9525</xdr:rowOff>
        </xdr:from>
        <xdr:to>
          <xdr:col>2</xdr:col>
          <xdr:colOff>390525</xdr:colOff>
          <xdr:row>7</xdr:row>
          <xdr:rowOff>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900-00000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4</xdr:row>
          <xdr:rowOff>9525</xdr:rowOff>
        </xdr:from>
        <xdr:to>
          <xdr:col>2</xdr:col>
          <xdr:colOff>428625</xdr:colOff>
          <xdr:row>5</xdr:row>
          <xdr:rowOff>9525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900-00000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180975</xdr:colOff>
          <xdr:row>3</xdr:row>
          <xdr:rowOff>390525</xdr:rowOff>
        </xdr:from>
        <xdr:to>
          <xdr:col>2</xdr:col>
          <xdr:colOff>409575</xdr:colOff>
          <xdr:row>5</xdr:row>
          <xdr:rowOff>9525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A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4</xdr:row>
          <xdr:rowOff>180975</xdr:rowOff>
        </xdr:from>
        <xdr:to>
          <xdr:col>2</xdr:col>
          <xdr:colOff>409575</xdr:colOff>
          <xdr:row>6</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A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257175</xdr:colOff>
          <xdr:row>3</xdr:row>
          <xdr:rowOff>371475</xdr:rowOff>
        </xdr:from>
        <xdr:to>
          <xdr:col>2</xdr:col>
          <xdr:colOff>466725</xdr:colOff>
          <xdr:row>5</xdr:row>
          <xdr:rowOff>9525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B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4</xdr:row>
          <xdr:rowOff>180975</xdr:rowOff>
        </xdr:from>
        <xdr:to>
          <xdr:col>2</xdr:col>
          <xdr:colOff>466725</xdr:colOff>
          <xdr:row>6</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B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id="1" name="Table1" displayName="Table1" ref="B3:H13" totalsRowShown="0" headerRowDxfId="8" dataDxfId="7">
  <autoFilter ref="B3:H13"/>
  <tableColumns count="7">
    <tableColumn id="1" name="Employee ID" dataDxfId="6"/>
    <tableColumn id="2" name="Job Class" dataDxfId="5"/>
    <tableColumn id="3" name="Step" dataDxfId="4"/>
    <tableColumn id="5" name="FTE" dataDxfId="3"/>
    <tableColumn id="6" name="Regular Workload" dataDxfId="2"/>
    <tableColumn id="7" name="Length of Service" dataDxfId="1"/>
    <tableColumn id="8" name="Base Annual Salary"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80.xml"/><Relationship Id="rId3" Type="http://schemas.openxmlformats.org/officeDocument/2006/relationships/vmlDrawing" Target="../drawings/vmlDrawing6.vml"/><Relationship Id="rId7" Type="http://schemas.openxmlformats.org/officeDocument/2006/relationships/ctrlProp" Target="../ctrlProps/ctrlProp79.xml"/><Relationship Id="rId2" Type="http://schemas.openxmlformats.org/officeDocument/2006/relationships/drawing" Target="../drawings/drawing6.xml"/><Relationship Id="rId1" Type="http://schemas.openxmlformats.org/officeDocument/2006/relationships/printerSettings" Target="../printerSettings/printerSettings10.bin"/><Relationship Id="rId6" Type="http://schemas.openxmlformats.org/officeDocument/2006/relationships/ctrlProp" Target="../ctrlProps/ctrlProp78.xml"/><Relationship Id="rId5" Type="http://schemas.openxmlformats.org/officeDocument/2006/relationships/ctrlProp" Target="../ctrlProps/ctrlProp77.xml"/><Relationship Id="rId4" Type="http://schemas.openxmlformats.org/officeDocument/2006/relationships/ctrlProp" Target="../ctrlProps/ctrlProp76.xml"/><Relationship Id="rId9" Type="http://schemas.openxmlformats.org/officeDocument/2006/relationships/ctrlProp" Target="../ctrlProps/ctrlProp81.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11.bin"/><Relationship Id="rId5" Type="http://schemas.openxmlformats.org/officeDocument/2006/relationships/ctrlProp" Target="../ctrlProps/ctrlProp83.xml"/><Relationship Id="rId4" Type="http://schemas.openxmlformats.org/officeDocument/2006/relationships/ctrlProp" Target="../ctrlProps/ctrlProp82.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2.bin"/><Relationship Id="rId5" Type="http://schemas.openxmlformats.org/officeDocument/2006/relationships/ctrlProp" Target="../ctrlProps/ctrlProp85.xml"/><Relationship Id="rId4" Type="http://schemas.openxmlformats.org/officeDocument/2006/relationships/ctrlProp" Target="../ctrlProps/ctrlProp84.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9.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10.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 Type="http://schemas.openxmlformats.org/officeDocument/2006/relationships/vmlDrawing" Target="../drawings/vmlDrawing2.vml"/><Relationship Id="rId21" Type="http://schemas.openxmlformats.org/officeDocument/2006/relationships/ctrlProp" Target="../ctrlProps/ctrlProp47.xml"/><Relationship Id="rId34" Type="http://schemas.openxmlformats.org/officeDocument/2006/relationships/ctrlProp" Target="../ctrlProps/ctrlProp60.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33" Type="http://schemas.openxmlformats.org/officeDocument/2006/relationships/ctrlProp" Target="../ctrlProps/ctrlProp59.xml"/><Relationship Id="rId2" Type="http://schemas.openxmlformats.org/officeDocument/2006/relationships/drawing" Target="../drawings/drawing2.xml"/><Relationship Id="rId16" Type="http://schemas.openxmlformats.org/officeDocument/2006/relationships/ctrlProp" Target="../ctrlProps/ctrlProp42.xml"/><Relationship Id="rId20" Type="http://schemas.openxmlformats.org/officeDocument/2006/relationships/ctrlProp" Target="../ctrlProps/ctrlProp46.xml"/><Relationship Id="rId29" Type="http://schemas.openxmlformats.org/officeDocument/2006/relationships/ctrlProp" Target="../ctrlProps/ctrlProp55.xml"/><Relationship Id="rId1" Type="http://schemas.openxmlformats.org/officeDocument/2006/relationships/printerSettings" Target="../printerSettings/printerSettings2.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32" Type="http://schemas.openxmlformats.org/officeDocument/2006/relationships/ctrlProp" Target="../ctrlProps/ctrlProp58.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10" Type="http://schemas.openxmlformats.org/officeDocument/2006/relationships/ctrlProp" Target="../ctrlProps/ctrlProp36.xml"/><Relationship Id="rId19" Type="http://schemas.openxmlformats.org/officeDocument/2006/relationships/ctrlProp" Target="../ctrlProps/ctrlProp45.xml"/><Relationship Id="rId31" Type="http://schemas.openxmlformats.org/officeDocument/2006/relationships/ctrlProp" Target="../ctrlProps/ctrlProp57.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 Id="rId30" Type="http://schemas.openxmlformats.org/officeDocument/2006/relationships/ctrlProp" Target="../ctrlProps/ctrlProp56.xml"/><Relationship Id="rId35" Type="http://schemas.openxmlformats.org/officeDocument/2006/relationships/ctrlProp" Target="../ctrlProps/ctrlProp6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66.xml"/><Relationship Id="rId3" Type="http://schemas.openxmlformats.org/officeDocument/2006/relationships/vmlDrawing" Target="../drawings/vmlDrawing3.vml"/><Relationship Id="rId7" Type="http://schemas.openxmlformats.org/officeDocument/2006/relationships/ctrlProp" Target="../ctrlProps/ctrlProp65.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64.xml"/><Relationship Id="rId5" Type="http://schemas.openxmlformats.org/officeDocument/2006/relationships/ctrlProp" Target="../ctrlProps/ctrlProp63.xml"/><Relationship Id="rId4" Type="http://schemas.openxmlformats.org/officeDocument/2006/relationships/ctrlProp" Target="../ctrlProps/ctrlProp62.xml"/><Relationship Id="rId9" Type="http://schemas.openxmlformats.org/officeDocument/2006/relationships/ctrlProp" Target="../ctrlProps/ctrlProp6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2.xml"/><Relationship Id="rId3" Type="http://schemas.openxmlformats.org/officeDocument/2006/relationships/vmlDrawing" Target="../drawings/vmlDrawing4.vml"/><Relationship Id="rId7" Type="http://schemas.openxmlformats.org/officeDocument/2006/relationships/ctrlProp" Target="../ctrlProps/ctrlProp71.x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trlProp" Target="../ctrlProps/ctrlProp70.xml"/><Relationship Id="rId5" Type="http://schemas.openxmlformats.org/officeDocument/2006/relationships/ctrlProp" Target="../ctrlProps/ctrlProp69.xml"/><Relationship Id="rId4" Type="http://schemas.openxmlformats.org/officeDocument/2006/relationships/ctrlProp" Target="../ctrlProps/ctrlProp68.xml"/><Relationship Id="rId9" Type="http://schemas.openxmlformats.org/officeDocument/2006/relationships/ctrlProp" Target="../ctrlProps/ctrlProp7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9.bin"/><Relationship Id="rId5" Type="http://schemas.openxmlformats.org/officeDocument/2006/relationships/ctrlProp" Target="../ctrlProps/ctrlProp75.xml"/><Relationship Id="rId4"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F53"/>
  <sheetViews>
    <sheetView tabSelected="1" workbookViewId="0">
      <selection activeCell="E1" sqref="E1"/>
    </sheetView>
  </sheetViews>
  <sheetFormatPr defaultColWidth="8.85546875" defaultRowHeight="15" x14ac:dyDescent="0.25"/>
  <cols>
    <col min="1" max="1" width="4" customWidth="1"/>
    <col min="2" max="2" width="27" hidden="1" customWidth="1"/>
    <col min="3" max="3" width="15" hidden="1" customWidth="1"/>
    <col min="4" max="4" width="63.28515625" hidden="1" customWidth="1"/>
    <col min="5" max="5" width="79.42578125" customWidth="1"/>
    <col min="6" max="6" width="9.140625" style="269" customWidth="1"/>
  </cols>
  <sheetData>
    <row r="1" spans="2:6" ht="30" x14ac:dyDescent="0.25">
      <c r="B1">
        <v>5</v>
      </c>
      <c r="E1" s="270" t="s">
        <v>280</v>
      </c>
      <c r="F1"/>
    </row>
    <row r="2" spans="2:6" x14ac:dyDescent="0.25">
      <c r="E2" s="271" t="s">
        <v>265</v>
      </c>
      <c r="F2"/>
    </row>
    <row r="3" spans="2:6" x14ac:dyDescent="0.25">
      <c r="B3">
        <v>41</v>
      </c>
      <c r="E3" s="271" t="s">
        <v>266</v>
      </c>
    </row>
    <row r="4" spans="2:6" x14ac:dyDescent="0.25">
      <c r="B4" t="s">
        <v>244</v>
      </c>
      <c r="E4" s="271" t="s">
        <v>267</v>
      </c>
    </row>
    <row r="5" spans="2:6" x14ac:dyDescent="0.25">
      <c r="B5" t="s">
        <v>243</v>
      </c>
      <c r="E5" s="271" t="s">
        <v>268</v>
      </c>
    </row>
    <row r="6" spans="2:6" x14ac:dyDescent="0.25">
      <c r="B6">
        <v>41</v>
      </c>
      <c r="E6" s="271" t="s">
        <v>269</v>
      </c>
    </row>
    <row r="7" spans="2:6" x14ac:dyDescent="0.25">
      <c r="B7" t="s">
        <v>245</v>
      </c>
      <c r="E7" s="271" t="s">
        <v>270</v>
      </c>
    </row>
    <row r="8" spans="2:6" x14ac:dyDescent="0.25">
      <c r="B8" t="s">
        <v>238</v>
      </c>
      <c r="E8" s="271" t="s">
        <v>271</v>
      </c>
    </row>
    <row r="9" spans="2:6" x14ac:dyDescent="0.25">
      <c r="B9">
        <v>41</v>
      </c>
      <c r="E9" s="271" t="s">
        <v>272</v>
      </c>
    </row>
    <row r="10" spans="2:6" x14ac:dyDescent="0.25">
      <c r="B10" t="s">
        <v>246</v>
      </c>
      <c r="E10" s="271" t="s">
        <v>273</v>
      </c>
    </row>
    <row r="11" spans="2:6" x14ac:dyDescent="0.25">
      <c r="B11" t="s">
        <v>247</v>
      </c>
      <c r="E11" s="271" t="s">
        <v>274</v>
      </c>
    </row>
    <row r="12" spans="2:6" x14ac:dyDescent="0.25">
      <c r="B12">
        <v>42</v>
      </c>
      <c r="E12" s="271" t="s">
        <v>275</v>
      </c>
    </row>
    <row r="13" spans="2:6" x14ac:dyDescent="0.25">
      <c r="E13" s="271" t="s">
        <v>276</v>
      </c>
      <c r="F13"/>
    </row>
    <row r="14" spans="2:6" x14ac:dyDescent="0.25">
      <c r="B14" t="s">
        <v>233</v>
      </c>
      <c r="E14" s="268" t="s">
        <v>277</v>
      </c>
      <c r="F14"/>
    </row>
    <row r="15" spans="2:6" x14ac:dyDescent="0.25">
      <c r="B15" t="s">
        <v>234</v>
      </c>
      <c r="E15" s="272" t="s">
        <v>278</v>
      </c>
      <c r="F15"/>
    </row>
    <row r="16" spans="2:6" x14ac:dyDescent="0.25">
      <c r="E16" s="268" t="s">
        <v>144</v>
      </c>
      <c r="F16"/>
    </row>
    <row r="17" spans="2:2" x14ac:dyDescent="0.25">
      <c r="B17" t="s">
        <v>239</v>
      </c>
    </row>
    <row r="18" spans="2:2" x14ac:dyDescent="0.25">
      <c r="B18">
        <v>39</v>
      </c>
    </row>
    <row r="19" spans="2:2" x14ac:dyDescent="0.25">
      <c r="B19" t="s">
        <v>240</v>
      </c>
    </row>
    <row r="20" spans="2:2" x14ac:dyDescent="0.25">
      <c r="B20" t="s">
        <v>241</v>
      </c>
    </row>
    <row r="21" spans="2:2" x14ac:dyDescent="0.25">
      <c r="B21">
        <v>41</v>
      </c>
    </row>
    <row r="22" spans="2:2" x14ac:dyDescent="0.25">
      <c r="B22" t="s">
        <v>242</v>
      </c>
    </row>
    <row r="23" spans="2:2" x14ac:dyDescent="0.25">
      <c r="B23" t="s">
        <v>243</v>
      </c>
    </row>
    <row r="24" spans="2:2" x14ac:dyDescent="0.25">
      <c r="B24" t="s">
        <v>248</v>
      </c>
    </row>
    <row r="25" spans="2:2" x14ac:dyDescent="0.25">
      <c r="B25" t="s">
        <v>235</v>
      </c>
    </row>
    <row r="26" spans="2:2" x14ac:dyDescent="0.25">
      <c r="B26">
        <v>42</v>
      </c>
    </row>
    <row r="27" spans="2:2" x14ac:dyDescent="0.25">
      <c r="B27" t="s">
        <v>249</v>
      </c>
    </row>
    <row r="28" spans="2:2" x14ac:dyDescent="0.25">
      <c r="B28" t="s">
        <v>250</v>
      </c>
    </row>
    <row r="29" spans="2:2" x14ac:dyDescent="0.25">
      <c r="B29">
        <v>43</v>
      </c>
    </row>
    <row r="30" spans="2:2" x14ac:dyDescent="0.25">
      <c r="B30" t="s">
        <v>251</v>
      </c>
    </row>
    <row r="31" spans="2:2" x14ac:dyDescent="0.25">
      <c r="B31" t="s">
        <v>237</v>
      </c>
    </row>
    <row r="32" spans="2:2" x14ac:dyDescent="0.25">
      <c r="B32">
        <v>44</v>
      </c>
    </row>
    <row r="33" spans="2:2" x14ac:dyDescent="0.25">
      <c r="B33" t="s">
        <v>252</v>
      </c>
    </row>
    <row r="34" spans="2:2" x14ac:dyDescent="0.25">
      <c r="B34" t="s">
        <v>253</v>
      </c>
    </row>
    <row r="35" spans="2:2" x14ac:dyDescent="0.25">
      <c r="B35">
        <v>45</v>
      </c>
    </row>
    <row r="36" spans="2:2" x14ac:dyDescent="0.25">
      <c r="B36" t="s">
        <v>254</v>
      </c>
    </row>
    <row r="37" spans="2:2" x14ac:dyDescent="0.25">
      <c r="B37" t="s">
        <v>255</v>
      </c>
    </row>
    <row r="38" spans="2:2" x14ac:dyDescent="0.25">
      <c r="B38">
        <v>45</v>
      </c>
    </row>
    <row r="39" spans="2:2" x14ac:dyDescent="0.25">
      <c r="B39" t="s">
        <v>256</v>
      </c>
    </row>
    <row r="40" spans="2:2" x14ac:dyDescent="0.25">
      <c r="B40" t="s">
        <v>257</v>
      </c>
    </row>
    <row r="41" spans="2:2" x14ac:dyDescent="0.25">
      <c r="B41">
        <v>46</v>
      </c>
    </row>
    <row r="42" spans="2:2" x14ac:dyDescent="0.25">
      <c r="B42" t="s">
        <v>258</v>
      </c>
    </row>
    <row r="43" spans="2:2" x14ac:dyDescent="0.25">
      <c r="B43" t="s">
        <v>259</v>
      </c>
    </row>
    <row r="44" spans="2:2" x14ac:dyDescent="0.25">
      <c r="B44">
        <v>47</v>
      </c>
    </row>
    <row r="45" spans="2:2" x14ac:dyDescent="0.25">
      <c r="B45" t="s">
        <v>260</v>
      </c>
    </row>
    <row r="46" spans="2:2" x14ac:dyDescent="0.25">
      <c r="B46" t="s">
        <v>261</v>
      </c>
    </row>
    <row r="47" spans="2:2" x14ac:dyDescent="0.25">
      <c r="B47">
        <v>48</v>
      </c>
    </row>
    <row r="48" spans="2:2" x14ac:dyDescent="0.25">
      <c r="B48" t="s">
        <v>262</v>
      </c>
    </row>
    <row r="49" spans="2:2" x14ac:dyDescent="0.25">
      <c r="B49" t="s">
        <v>263</v>
      </c>
    </row>
    <row r="50" spans="2:2" x14ac:dyDescent="0.25">
      <c r="B50">
        <v>51</v>
      </c>
    </row>
    <row r="51" spans="2:2" x14ac:dyDescent="0.25">
      <c r="B51" t="s">
        <v>264</v>
      </c>
    </row>
    <row r="52" spans="2:2" x14ac:dyDescent="0.25">
      <c r="B52" t="s">
        <v>236</v>
      </c>
    </row>
    <row r="53" spans="2:2" x14ac:dyDescent="0.25">
      <c r="B53">
        <v>53</v>
      </c>
    </row>
  </sheetData>
  <hyperlinks>
    <hyperlink ref="E4" location="'Bargaining Unit Database'!A1" display="Step 3: Bargaining unit database"/>
    <hyperlink ref="E3" location="'Information Request Template'!A1" display="Step 2: Information request template letter"/>
    <hyperlink ref="E2" location="'Elements of Compensation'!A1" display="Step 1: Appointment types and compensation profiles"/>
    <hyperlink ref="E5" location="'Summary of Basic Information'!A1" display="Step 4: Summary of basic information"/>
    <hyperlink ref="E6" location="'Premium Pay'!A1" display="Step 5: Premium and overload pay"/>
    <hyperlink ref="E7" location="'Insured Benefits'!A1" display="Step 6: Insured benefits"/>
    <hyperlink ref="E8" location="'Statutory Benefits'!A1" display="Step 7: Statutory benefits"/>
    <hyperlink ref="E9" location="'Pension Contributions'!A1" display="Step 8: Pension contributions"/>
    <hyperlink ref="E10" location="'Payments and Allowances'!A1" display="Step 9: Annual payments and allowance"/>
    <hyperlink ref="E12" location="'Post-Employment Benefits'!A1" display="Step 11: Post-employment benefits"/>
    <hyperlink ref="E11" location="'Other Benefits'!A1" display="Step 10: Other benefits"/>
    <hyperlink ref="E13" location="'Summary Base Year Model'!A1" display="Step 12: Summary base-year model"/>
    <hyperlink ref="E14" location="'Impact of Collective Agreement'!A1" display="Step 13: Impact of collective agreement"/>
    <hyperlink ref="E15" location="'Summary of Changes'!A1" display="Step 14: Summary of changes"/>
    <hyperlink ref="E16" location="Comparisons!A1" display="Comparison of Projected Versus Actual Costs"/>
  </hyperlinks>
  <pageMargins left="0.25" right="0.25"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1</xdr:col>
                    <xdr:colOff>0</xdr:colOff>
                    <xdr:row>0</xdr:row>
                    <xdr:rowOff>0</xdr:rowOff>
                  </from>
                  <to>
                    <xdr:col>4</xdr:col>
                    <xdr:colOff>219075</xdr:colOff>
                    <xdr:row>0</xdr:row>
                    <xdr:rowOff>200025</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1</xdr:col>
                    <xdr:colOff>0</xdr:colOff>
                    <xdr:row>0</xdr:row>
                    <xdr:rowOff>0</xdr:rowOff>
                  </from>
                  <to>
                    <xdr:col>4</xdr:col>
                    <xdr:colOff>219075</xdr:colOff>
                    <xdr:row>0</xdr:row>
                    <xdr:rowOff>219075</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1</xdr:col>
                    <xdr:colOff>0</xdr:colOff>
                    <xdr:row>0</xdr:row>
                    <xdr:rowOff>0</xdr:rowOff>
                  </from>
                  <to>
                    <xdr:col>4</xdr:col>
                    <xdr:colOff>219075</xdr:colOff>
                    <xdr:row>0</xdr:row>
                    <xdr:rowOff>219075</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1</xdr:col>
                    <xdr:colOff>0</xdr:colOff>
                    <xdr:row>0</xdr:row>
                    <xdr:rowOff>0</xdr:rowOff>
                  </from>
                  <to>
                    <xdr:col>4</xdr:col>
                    <xdr:colOff>219075</xdr:colOff>
                    <xdr:row>0</xdr:row>
                    <xdr:rowOff>200025</xdr:rowOff>
                  </to>
                </anchor>
              </controlPr>
            </control>
          </mc:Choice>
        </mc:AlternateContent>
        <mc:AlternateContent xmlns:mc="http://schemas.openxmlformats.org/markup-compatibility/2006">
          <mc:Choice Requires="x14">
            <control shapeId="25605" r:id="rId8" name="Check Box 5">
              <controlPr defaultSize="0" autoFill="0" autoLine="0" autoPict="0">
                <anchor moveWithCells="1">
                  <from>
                    <xdr:col>1</xdr:col>
                    <xdr:colOff>0</xdr:colOff>
                    <xdr:row>0</xdr:row>
                    <xdr:rowOff>0</xdr:rowOff>
                  </from>
                  <to>
                    <xdr:col>4</xdr:col>
                    <xdr:colOff>219075</xdr:colOff>
                    <xdr:row>0</xdr:row>
                    <xdr:rowOff>200025</xdr:rowOff>
                  </to>
                </anchor>
              </controlPr>
            </control>
          </mc:Choice>
        </mc:AlternateContent>
        <mc:AlternateContent xmlns:mc="http://schemas.openxmlformats.org/markup-compatibility/2006">
          <mc:Choice Requires="x14">
            <control shapeId="25606" r:id="rId9" name="Check Box 6">
              <controlPr defaultSize="0" autoFill="0" autoLine="0" autoPict="0">
                <anchor moveWithCells="1">
                  <from>
                    <xdr:col>1</xdr:col>
                    <xdr:colOff>0</xdr:colOff>
                    <xdr:row>0</xdr:row>
                    <xdr:rowOff>0</xdr:rowOff>
                  </from>
                  <to>
                    <xdr:col>4</xdr:col>
                    <xdr:colOff>219075</xdr:colOff>
                    <xdr:row>0</xdr:row>
                    <xdr:rowOff>219075</xdr:rowOff>
                  </to>
                </anchor>
              </controlPr>
            </control>
          </mc:Choice>
        </mc:AlternateContent>
        <mc:AlternateContent xmlns:mc="http://schemas.openxmlformats.org/markup-compatibility/2006">
          <mc:Choice Requires="x14">
            <control shapeId="25607" r:id="rId10" name="Check Box 7">
              <controlPr defaultSize="0" autoFill="0" autoLine="0" autoPict="0">
                <anchor moveWithCells="1">
                  <from>
                    <xdr:col>1</xdr:col>
                    <xdr:colOff>0</xdr:colOff>
                    <xdr:row>0</xdr:row>
                    <xdr:rowOff>0</xdr:rowOff>
                  </from>
                  <to>
                    <xdr:col>4</xdr:col>
                    <xdr:colOff>219075</xdr:colOff>
                    <xdr:row>0</xdr:row>
                    <xdr:rowOff>219075</xdr:rowOff>
                  </to>
                </anchor>
              </controlPr>
            </control>
          </mc:Choice>
        </mc:AlternateContent>
        <mc:AlternateContent xmlns:mc="http://schemas.openxmlformats.org/markup-compatibility/2006">
          <mc:Choice Requires="x14">
            <control shapeId="25608" r:id="rId11" name="Check Box 8">
              <controlPr defaultSize="0" autoFill="0" autoLine="0" autoPict="0">
                <anchor moveWithCells="1">
                  <from>
                    <xdr:col>1</xdr:col>
                    <xdr:colOff>0</xdr:colOff>
                    <xdr:row>0</xdr:row>
                    <xdr:rowOff>0</xdr:rowOff>
                  </from>
                  <to>
                    <xdr:col>4</xdr:col>
                    <xdr:colOff>219075</xdr:colOff>
                    <xdr:row>0</xdr:row>
                    <xdr:rowOff>219075</xdr:rowOff>
                  </to>
                </anchor>
              </controlPr>
            </control>
          </mc:Choice>
        </mc:AlternateContent>
        <mc:AlternateContent xmlns:mc="http://schemas.openxmlformats.org/markup-compatibility/2006">
          <mc:Choice Requires="x14">
            <control shapeId="25609" r:id="rId12" name="Check Box 9">
              <controlPr defaultSize="0" autoFill="0" autoLine="0" autoPict="0">
                <anchor moveWithCells="1">
                  <from>
                    <xdr:col>1</xdr:col>
                    <xdr:colOff>0</xdr:colOff>
                    <xdr:row>0</xdr:row>
                    <xdr:rowOff>0</xdr:rowOff>
                  </from>
                  <to>
                    <xdr:col>4</xdr:col>
                    <xdr:colOff>219075</xdr:colOff>
                    <xdr:row>0</xdr:row>
                    <xdr:rowOff>219075</xdr:rowOff>
                  </to>
                </anchor>
              </controlPr>
            </control>
          </mc:Choice>
        </mc:AlternateContent>
        <mc:AlternateContent xmlns:mc="http://schemas.openxmlformats.org/markup-compatibility/2006">
          <mc:Choice Requires="x14">
            <control shapeId="25610" r:id="rId13" name="Check Box 10">
              <controlPr defaultSize="0" autoFill="0" autoLine="0" autoPict="0">
                <anchor moveWithCells="1">
                  <from>
                    <xdr:col>1</xdr:col>
                    <xdr:colOff>0</xdr:colOff>
                    <xdr:row>0</xdr:row>
                    <xdr:rowOff>0</xdr:rowOff>
                  </from>
                  <to>
                    <xdr:col>4</xdr:col>
                    <xdr:colOff>219075</xdr:colOff>
                    <xdr:row>0</xdr:row>
                    <xdr:rowOff>200025</xdr:rowOff>
                  </to>
                </anchor>
              </controlPr>
            </control>
          </mc:Choice>
        </mc:AlternateContent>
        <mc:AlternateContent xmlns:mc="http://schemas.openxmlformats.org/markup-compatibility/2006">
          <mc:Choice Requires="x14">
            <control shapeId="25611" r:id="rId14" name="Check Box 11">
              <controlPr defaultSize="0" autoFill="0" autoLine="0" autoPict="0">
                <anchor moveWithCells="1">
                  <from>
                    <xdr:col>1</xdr:col>
                    <xdr:colOff>0</xdr:colOff>
                    <xdr:row>0</xdr:row>
                    <xdr:rowOff>0</xdr:rowOff>
                  </from>
                  <to>
                    <xdr:col>4</xdr:col>
                    <xdr:colOff>219075</xdr:colOff>
                    <xdr:row>0</xdr:row>
                    <xdr:rowOff>200025</xdr:rowOff>
                  </to>
                </anchor>
              </controlPr>
            </control>
          </mc:Choice>
        </mc:AlternateContent>
        <mc:AlternateContent xmlns:mc="http://schemas.openxmlformats.org/markup-compatibility/2006">
          <mc:Choice Requires="x14">
            <control shapeId="25612" r:id="rId15" name="Check Box 12">
              <controlPr defaultSize="0" autoFill="0" autoLine="0" autoPict="0">
                <anchor moveWithCells="1">
                  <from>
                    <xdr:col>1</xdr:col>
                    <xdr:colOff>0</xdr:colOff>
                    <xdr:row>0</xdr:row>
                    <xdr:rowOff>0</xdr:rowOff>
                  </from>
                  <to>
                    <xdr:col>4</xdr:col>
                    <xdr:colOff>219075</xdr:colOff>
                    <xdr:row>0</xdr:row>
                    <xdr:rowOff>219075</xdr:rowOff>
                  </to>
                </anchor>
              </controlPr>
            </control>
          </mc:Choice>
        </mc:AlternateContent>
        <mc:AlternateContent xmlns:mc="http://schemas.openxmlformats.org/markup-compatibility/2006">
          <mc:Choice Requires="x14">
            <control shapeId="25613" r:id="rId16" name="Check Box 13">
              <controlPr defaultSize="0" autoFill="0" autoLine="0" autoPict="0">
                <anchor moveWithCells="1">
                  <from>
                    <xdr:col>1</xdr:col>
                    <xdr:colOff>0</xdr:colOff>
                    <xdr:row>0</xdr:row>
                    <xdr:rowOff>0</xdr:rowOff>
                  </from>
                  <to>
                    <xdr:col>4</xdr:col>
                    <xdr:colOff>219075</xdr:colOff>
                    <xdr:row>0</xdr:row>
                    <xdr:rowOff>219075</xdr:rowOff>
                  </to>
                </anchor>
              </controlPr>
            </control>
          </mc:Choice>
        </mc:AlternateContent>
        <mc:AlternateContent xmlns:mc="http://schemas.openxmlformats.org/markup-compatibility/2006">
          <mc:Choice Requires="x14">
            <control shapeId="25614" r:id="rId17" name="Check Box 14">
              <controlPr defaultSize="0" autoFill="0" autoLine="0" autoPict="0">
                <anchor moveWithCells="1">
                  <from>
                    <xdr:col>1</xdr:col>
                    <xdr:colOff>0</xdr:colOff>
                    <xdr:row>0</xdr:row>
                    <xdr:rowOff>0</xdr:rowOff>
                  </from>
                  <to>
                    <xdr:col>4</xdr:col>
                    <xdr:colOff>219075</xdr:colOff>
                    <xdr:row>0</xdr:row>
                    <xdr:rowOff>219075</xdr:rowOff>
                  </to>
                </anchor>
              </controlPr>
            </control>
          </mc:Choice>
        </mc:AlternateContent>
        <mc:AlternateContent xmlns:mc="http://schemas.openxmlformats.org/markup-compatibility/2006">
          <mc:Choice Requires="x14">
            <control shapeId="25615" r:id="rId18" name="Check Box 15">
              <controlPr defaultSize="0" autoFill="0" autoLine="0" autoPict="0">
                <anchor moveWithCells="1">
                  <from>
                    <xdr:col>1</xdr:col>
                    <xdr:colOff>0</xdr:colOff>
                    <xdr:row>0</xdr:row>
                    <xdr:rowOff>0</xdr:rowOff>
                  </from>
                  <to>
                    <xdr:col>4</xdr:col>
                    <xdr:colOff>219075</xdr:colOff>
                    <xdr:row>0</xdr:row>
                    <xdr:rowOff>219075</xdr:rowOff>
                  </to>
                </anchor>
              </controlPr>
            </control>
          </mc:Choice>
        </mc:AlternateContent>
        <mc:AlternateContent xmlns:mc="http://schemas.openxmlformats.org/markup-compatibility/2006">
          <mc:Choice Requires="x14">
            <control shapeId="25616" r:id="rId19" name="Check Box 16">
              <controlPr defaultSize="0" autoFill="0" autoLine="0" autoPict="0">
                <anchor moveWithCells="1">
                  <from>
                    <xdr:col>1</xdr:col>
                    <xdr:colOff>0</xdr:colOff>
                    <xdr:row>0</xdr:row>
                    <xdr:rowOff>0</xdr:rowOff>
                  </from>
                  <to>
                    <xdr:col>4</xdr:col>
                    <xdr:colOff>219075</xdr:colOff>
                    <xdr:row>0</xdr:row>
                    <xdr:rowOff>219075</xdr:rowOff>
                  </to>
                </anchor>
              </controlPr>
            </control>
          </mc:Choice>
        </mc:AlternateContent>
        <mc:AlternateContent xmlns:mc="http://schemas.openxmlformats.org/markup-compatibility/2006">
          <mc:Choice Requires="x14">
            <control shapeId="25617" r:id="rId20" name="Check Box 17">
              <controlPr defaultSize="0" autoFill="0" autoLine="0" autoPict="0">
                <anchor moveWithCells="1">
                  <from>
                    <xdr:col>1</xdr:col>
                    <xdr:colOff>0</xdr:colOff>
                    <xdr:row>0</xdr:row>
                    <xdr:rowOff>0</xdr:rowOff>
                  </from>
                  <to>
                    <xdr:col>4</xdr:col>
                    <xdr:colOff>219075</xdr:colOff>
                    <xdr:row>0</xdr:row>
                    <xdr:rowOff>219075</xdr:rowOff>
                  </to>
                </anchor>
              </controlPr>
            </control>
          </mc:Choice>
        </mc:AlternateContent>
        <mc:AlternateContent xmlns:mc="http://schemas.openxmlformats.org/markup-compatibility/2006">
          <mc:Choice Requires="x14">
            <control shapeId="25618" r:id="rId21" name="Check Box 18">
              <controlPr defaultSize="0" autoFill="0" autoLine="0" autoPict="0">
                <anchor moveWithCells="1">
                  <from>
                    <xdr:col>1</xdr:col>
                    <xdr:colOff>0</xdr:colOff>
                    <xdr:row>0</xdr:row>
                    <xdr:rowOff>0</xdr:rowOff>
                  </from>
                  <to>
                    <xdr:col>4</xdr:col>
                    <xdr:colOff>219075</xdr:colOff>
                    <xdr:row>0</xdr:row>
                    <xdr:rowOff>200025</xdr:rowOff>
                  </to>
                </anchor>
              </controlPr>
            </control>
          </mc:Choice>
        </mc:AlternateContent>
        <mc:AlternateContent xmlns:mc="http://schemas.openxmlformats.org/markup-compatibility/2006">
          <mc:Choice Requires="x14">
            <control shapeId="25619" r:id="rId22" name="Check Box 19">
              <controlPr defaultSize="0" autoFill="0" autoLine="0" autoPict="0">
                <anchor moveWithCells="1">
                  <from>
                    <xdr:col>1</xdr:col>
                    <xdr:colOff>0</xdr:colOff>
                    <xdr:row>0</xdr:row>
                    <xdr:rowOff>0</xdr:rowOff>
                  </from>
                  <to>
                    <xdr:col>4</xdr:col>
                    <xdr:colOff>219075</xdr:colOff>
                    <xdr:row>0</xdr:row>
                    <xdr:rowOff>190500</xdr:rowOff>
                  </to>
                </anchor>
              </controlPr>
            </control>
          </mc:Choice>
        </mc:AlternateContent>
        <mc:AlternateContent xmlns:mc="http://schemas.openxmlformats.org/markup-compatibility/2006">
          <mc:Choice Requires="x14">
            <control shapeId="25620" r:id="rId23" name="Check Box 20">
              <controlPr defaultSize="0" autoFill="0" autoLine="0" autoPict="0">
                <anchor moveWithCells="1">
                  <from>
                    <xdr:col>1</xdr:col>
                    <xdr:colOff>0</xdr:colOff>
                    <xdr:row>0</xdr:row>
                    <xdr:rowOff>0</xdr:rowOff>
                  </from>
                  <to>
                    <xdr:col>4</xdr:col>
                    <xdr:colOff>219075</xdr:colOff>
                    <xdr:row>0</xdr:row>
                    <xdr:rowOff>200025</xdr:rowOff>
                  </to>
                </anchor>
              </controlPr>
            </control>
          </mc:Choice>
        </mc:AlternateContent>
        <mc:AlternateContent xmlns:mc="http://schemas.openxmlformats.org/markup-compatibility/2006">
          <mc:Choice Requires="x14">
            <control shapeId="25621" r:id="rId24" name="Check Box 21">
              <controlPr defaultSize="0" autoFill="0" autoLine="0" autoPict="0">
                <anchor moveWithCells="1">
                  <from>
                    <xdr:col>1</xdr:col>
                    <xdr:colOff>0</xdr:colOff>
                    <xdr:row>0</xdr:row>
                    <xdr:rowOff>0</xdr:rowOff>
                  </from>
                  <to>
                    <xdr:col>4</xdr:col>
                    <xdr:colOff>219075</xdr:colOff>
                    <xdr:row>0</xdr:row>
                    <xdr:rowOff>219075</xdr:rowOff>
                  </to>
                </anchor>
              </controlPr>
            </control>
          </mc:Choice>
        </mc:AlternateContent>
        <mc:AlternateContent xmlns:mc="http://schemas.openxmlformats.org/markup-compatibility/2006">
          <mc:Choice Requires="x14">
            <control shapeId="25622" r:id="rId25" name="Check Box 22">
              <controlPr defaultSize="0" autoFill="0" autoLine="0" autoPict="0">
                <anchor moveWithCells="1">
                  <from>
                    <xdr:col>1</xdr:col>
                    <xdr:colOff>0</xdr:colOff>
                    <xdr:row>0</xdr:row>
                    <xdr:rowOff>0</xdr:rowOff>
                  </from>
                  <to>
                    <xdr:col>4</xdr:col>
                    <xdr:colOff>219075</xdr:colOff>
                    <xdr:row>0</xdr:row>
                    <xdr:rowOff>219075</xdr:rowOff>
                  </to>
                </anchor>
              </controlPr>
            </control>
          </mc:Choice>
        </mc:AlternateContent>
        <mc:AlternateContent xmlns:mc="http://schemas.openxmlformats.org/markup-compatibility/2006">
          <mc:Choice Requires="x14">
            <control shapeId="25623" r:id="rId26" name="Check Box 23">
              <controlPr defaultSize="0" autoFill="0" autoLine="0" autoPict="0">
                <anchor moveWithCells="1">
                  <from>
                    <xdr:col>1</xdr:col>
                    <xdr:colOff>0</xdr:colOff>
                    <xdr:row>0</xdr:row>
                    <xdr:rowOff>0</xdr:rowOff>
                  </from>
                  <to>
                    <xdr:col>4</xdr:col>
                    <xdr:colOff>219075</xdr:colOff>
                    <xdr:row>0</xdr:row>
                    <xdr:rowOff>200025</xdr:rowOff>
                  </to>
                </anchor>
              </controlPr>
            </control>
          </mc:Choice>
        </mc:AlternateContent>
        <mc:AlternateContent xmlns:mc="http://schemas.openxmlformats.org/markup-compatibility/2006">
          <mc:Choice Requires="x14">
            <control shapeId="25624" r:id="rId27" name="Check Box 24">
              <controlPr defaultSize="0" autoFill="0" autoLine="0" autoPict="0">
                <anchor moveWithCells="1">
                  <from>
                    <xdr:col>1</xdr:col>
                    <xdr:colOff>0</xdr:colOff>
                    <xdr:row>0</xdr:row>
                    <xdr:rowOff>0</xdr:rowOff>
                  </from>
                  <to>
                    <xdr:col>4</xdr:col>
                    <xdr:colOff>219075</xdr:colOff>
                    <xdr:row>0</xdr:row>
                    <xdr:rowOff>200025</xdr:rowOff>
                  </to>
                </anchor>
              </controlPr>
            </control>
          </mc:Choice>
        </mc:AlternateContent>
        <mc:AlternateContent xmlns:mc="http://schemas.openxmlformats.org/markup-compatibility/2006">
          <mc:Choice Requires="x14">
            <control shapeId="25625" r:id="rId28" name="Check Box 25">
              <controlPr defaultSize="0" autoFill="0" autoLine="0" autoPict="0">
                <anchor moveWithCells="1">
                  <from>
                    <xdr:col>1</xdr:col>
                    <xdr:colOff>0</xdr:colOff>
                    <xdr:row>0</xdr:row>
                    <xdr:rowOff>0</xdr:rowOff>
                  </from>
                  <to>
                    <xdr:col>4</xdr:col>
                    <xdr:colOff>219075</xdr:colOff>
                    <xdr:row>0</xdr:row>
                    <xdr:rowOff>219075</xdr:rowOff>
                  </to>
                </anchor>
              </controlPr>
            </control>
          </mc:Choice>
        </mc:AlternateContent>
        <mc:AlternateContent xmlns:mc="http://schemas.openxmlformats.org/markup-compatibility/2006">
          <mc:Choice Requires="x14">
            <control shapeId="25626" r:id="rId29" name="Check Box 26">
              <controlPr defaultSize="0" autoFill="0" autoLine="0" autoPict="0">
                <anchor moveWithCells="1">
                  <from>
                    <xdr:col>1</xdr:col>
                    <xdr:colOff>0</xdr:colOff>
                    <xdr:row>0</xdr:row>
                    <xdr:rowOff>0</xdr:rowOff>
                  </from>
                  <to>
                    <xdr:col>4</xdr:col>
                    <xdr:colOff>219075</xdr:colOff>
                    <xdr:row>0</xdr:row>
                    <xdr:rowOff>219075</xdr:rowOff>
                  </to>
                </anchor>
              </controlPr>
            </control>
          </mc:Choice>
        </mc:AlternateContent>
        <mc:AlternateContent xmlns:mc="http://schemas.openxmlformats.org/markup-compatibility/2006">
          <mc:Choice Requires="x14">
            <control shapeId="25627" r:id="rId30" name="Check Box 27">
              <controlPr defaultSize="0" autoFill="0" autoLine="0" autoPict="0">
                <anchor moveWithCells="1">
                  <from>
                    <xdr:col>1</xdr:col>
                    <xdr:colOff>0</xdr:colOff>
                    <xdr:row>0</xdr:row>
                    <xdr:rowOff>0</xdr:rowOff>
                  </from>
                  <to>
                    <xdr:col>4</xdr:col>
                    <xdr:colOff>219075</xdr:colOff>
                    <xdr:row>0</xdr:row>
                    <xdr:rowOff>219075</xdr:rowOff>
                  </to>
                </anchor>
              </controlPr>
            </control>
          </mc:Choice>
        </mc:AlternateContent>
        <mc:AlternateContent xmlns:mc="http://schemas.openxmlformats.org/markup-compatibility/2006">
          <mc:Choice Requires="x14">
            <control shapeId="25628" r:id="rId31" name="Check Box 28">
              <controlPr defaultSize="0" autoFill="0" autoLine="0" autoPict="0">
                <anchor moveWithCells="1">
                  <from>
                    <xdr:col>1</xdr:col>
                    <xdr:colOff>0</xdr:colOff>
                    <xdr:row>0</xdr:row>
                    <xdr:rowOff>0</xdr:rowOff>
                  </from>
                  <to>
                    <xdr:col>4</xdr:col>
                    <xdr:colOff>219075</xdr:colOff>
                    <xdr:row>0</xdr:row>
                    <xdr:rowOff>219075</xdr:rowOff>
                  </to>
                </anchor>
              </controlPr>
            </control>
          </mc:Choice>
        </mc:AlternateContent>
        <mc:AlternateContent xmlns:mc="http://schemas.openxmlformats.org/markup-compatibility/2006">
          <mc:Choice Requires="x14">
            <control shapeId="25629" r:id="rId32" name="Check Box 29">
              <controlPr defaultSize="0" autoFill="0" autoLine="0" autoPict="0">
                <anchor moveWithCells="1">
                  <from>
                    <xdr:col>1</xdr:col>
                    <xdr:colOff>0</xdr:colOff>
                    <xdr:row>0</xdr:row>
                    <xdr:rowOff>0</xdr:rowOff>
                  </from>
                  <to>
                    <xdr:col>4</xdr:col>
                    <xdr:colOff>219075</xdr:colOff>
                    <xdr:row>0</xdr:row>
                    <xdr:rowOff>200025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15"/>
  <sheetViews>
    <sheetView workbookViewId="0"/>
  </sheetViews>
  <sheetFormatPr defaultColWidth="8.85546875" defaultRowHeight="15" x14ac:dyDescent="0.25"/>
  <cols>
    <col min="1" max="1" width="7" customWidth="1"/>
    <col min="2" max="2" width="25.140625" customWidth="1"/>
    <col min="3" max="3" width="9.85546875" customWidth="1"/>
    <col min="4" max="4" width="11.140625" customWidth="1"/>
    <col min="5" max="5" width="22.140625" customWidth="1"/>
    <col min="6" max="6" width="15.42578125" customWidth="1"/>
    <col min="7" max="7" width="18.42578125" customWidth="1"/>
    <col min="8" max="8" width="10.85546875" customWidth="1"/>
    <col min="9" max="10" width="3.7109375" customWidth="1"/>
    <col min="11" max="11" width="31.7109375" customWidth="1"/>
    <col min="12" max="12" width="13.7109375" customWidth="1"/>
    <col min="13" max="13" width="3.7109375" customWidth="1"/>
    <col min="14" max="14" width="28.7109375" customWidth="1"/>
    <col min="15" max="15" width="15.7109375" customWidth="1"/>
    <col min="16" max="16" width="3.7109375" customWidth="1"/>
  </cols>
  <sheetData>
    <row r="1" spans="1:16" ht="18.75" x14ac:dyDescent="0.3">
      <c r="A1" s="5" t="s">
        <v>217</v>
      </c>
    </row>
    <row r="2" spans="1:16" ht="15.75" thickBot="1" x14ac:dyDescent="0.3"/>
    <row r="3" spans="1:16" ht="15.75" thickBot="1" x14ac:dyDescent="0.3">
      <c r="B3" s="282" t="s">
        <v>65</v>
      </c>
      <c r="C3" s="283"/>
      <c r="D3" s="283"/>
      <c r="E3" s="283"/>
      <c r="F3" s="283"/>
      <c r="G3" s="283"/>
      <c r="H3" s="284"/>
      <c r="J3" s="276" t="s">
        <v>0</v>
      </c>
      <c r="K3" s="277"/>
      <c r="L3" s="277"/>
      <c r="M3" s="277"/>
      <c r="N3" s="277"/>
      <c r="O3" s="277"/>
      <c r="P3" s="278"/>
    </row>
    <row r="4" spans="1:16" ht="33" customHeight="1" thickBot="1" x14ac:dyDescent="0.3">
      <c r="B4" s="11"/>
      <c r="C4" s="14" t="s">
        <v>10</v>
      </c>
      <c r="D4" s="75" t="s">
        <v>54</v>
      </c>
      <c r="E4" s="42" t="s">
        <v>13</v>
      </c>
      <c r="F4" s="14" t="s">
        <v>14</v>
      </c>
      <c r="G4" s="14" t="s">
        <v>18</v>
      </c>
      <c r="H4" s="13" t="s">
        <v>15</v>
      </c>
      <c r="J4" s="279"/>
      <c r="K4" s="280"/>
      <c r="L4" s="280"/>
      <c r="M4" s="280"/>
      <c r="N4" s="280"/>
      <c r="O4" s="280"/>
      <c r="P4" s="281"/>
    </row>
    <row r="5" spans="1:16" x14ac:dyDescent="0.25">
      <c r="B5" s="76" t="s">
        <v>60</v>
      </c>
      <c r="C5" s="90"/>
      <c r="D5" s="77"/>
      <c r="E5" s="78"/>
      <c r="F5" s="69" t="e">
        <f>E5/'Summary of Basic Information'!$D$10</f>
        <v>#DIV/0!</v>
      </c>
      <c r="G5" s="69" t="e">
        <f>F5/'Summary of Basic Information'!$D$12</f>
        <v>#DIV/0!</v>
      </c>
      <c r="H5" s="105" t="e">
        <f>G5/'Summary of Basic Information'!$G$12</f>
        <v>#DIV/0!</v>
      </c>
      <c r="J5" s="279"/>
      <c r="K5" s="1" t="s">
        <v>1</v>
      </c>
      <c r="L5" s="2">
        <f>'Summary of Basic Information'!D5</f>
        <v>0</v>
      </c>
      <c r="M5" s="280"/>
      <c r="N5" s="1" t="s">
        <v>2</v>
      </c>
      <c r="O5" s="2">
        <f>'Summary of Basic Information'!G5</f>
        <v>0</v>
      </c>
      <c r="P5" s="281"/>
    </row>
    <row r="6" spans="1:16" x14ac:dyDescent="0.25">
      <c r="B6" s="79" t="s">
        <v>61</v>
      </c>
      <c r="C6" s="91"/>
      <c r="D6" s="81"/>
      <c r="E6" s="82"/>
      <c r="F6" s="78" t="e">
        <f>E6/'Summary of Basic Information'!$D$10</f>
        <v>#DIV/0!</v>
      </c>
      <c r="G6" s="78" t="e">
        <f>F6/'Summary of Basic Information'!$D$12</f>
        <v>#DIV/0!</v>
      </c>
      <c r="H6" s="107" t="e">
        <f>G6/'Summary of Basic Information'!$G$12</f>
        <v>#DIV/0!</v>
      </c>
      <c r="J6" s="279"/>
      <c r="K6" s="280"/>
      <c r="L6" s="280"/>
      <c r="M6" s="280"/>
      <c r="N6" s="280"/>
      <c r="O6" s="280"/>
      <c r="P6" s="281"/>
    </row>
    <row r="7" spans="1:16" x14ac:dyDescent="0.25">
      <c r="B7" s="79" t="s">
        <v>62</v>
      </c>
      <c r="C7" s="91"/>
      <c r="D7" s="81"/>
      <c r="E7" s="82"/>
      <c r="F7" s="78" t="e">
        <f>E7/'Summary of Basic Information'!$D$10</f>
        <v>#DIV/0!</v>
      </c>
      <c r="G7" s="78" t="e">
        <f>F7/'Summary of Basic Information'!$D$12</f>
        <v>#DIV/0!</v>
      </c>
      <c r="H7" s="107" t="e">
        <f>G7/'Summary of Basic Information'!$G$12</f>
        <v>#DIV/0!</v>
      </c>
      <c r="J7" s="279"/>
      <c r="K7" s="1" t="s">
        <v>3</v>
      </c>
      <c r="L7" s="1">
        <f>'Summary of Basic Information'!D7</f>
        <v>0</v>
      </c>
      <c r="M7" s="280"/>
      <c r="N7" s="1" t="s">
        <v>200</v>
      </c>
      <c r="O7" s="3">
        <f>'Summary of Basic Information'!G7</f>
        <v>0</v>
      </c>
      <c r="P7" s="281"/>
    </row>
    <row r="8" spans="1:16" x14ac:dyDescent="0.25">
      <c r="B8" s="79" t="s">
        <v>63</v>
      </c>
      <c r="C8" s="91"/>
      <c r="D8" s="81"/>
      <c r="E8" s="82"/>
      <c r="F8" s="78" t="e">
        <f>E8/'Summary of Basic Information'!$D$10</f>
        <v>#DIV/0!</v>
      </c>
      <c r="G8" s="78" t="e">
        <f>F8/'Summary of Basic Information'!$D$12</f>
        <v>#DIV/0!</v>
      </c>
      <c r="H8" s="107" t="e">
        <f>G8/'Summary of Basic Information'!$G$12</f>
        <v>#DIV/0!</v>
      </c>
      <c r="J8" s="279"/>
      <c r="K8" s="1" t="s">
        <v>4</v>
      </c>
      <c r="L8" s="1">
        <f>'Summary of Basic Information'!D8</f>
        <v>0</v>
      </c>
      <c r="M8" s="280"/>
      <c r="N8" s="280"/>
      <c r="O8" s="280"/>
      <c r="P8" s="281"/>
    </row>
    <row r="9" spans="1:16" ht="15.75" thickBot="1" x14ac:dyDescent="0.3">
      <c r="B9" s="83" t="s">
        <v>64</v>
      </c>
      <c r="C9" s="92"/>
      <c r="D9" s="85"/>
      <c r="E9" s="86"/>
      <c r="F9" s="19" t="e">
        <f>E9/'Summary of Basic Information'!$D$10</f>
        <v>#DIV/0!</v>
      </c>
      <c r="G9" s="19" t="e">
        <f>F9/'Summary of Basic Information'!$D$12</f>
        <v>#DIV/0!</v>
      </c>
      <c r="H9" s="109" t="e">
        <f>G9/'Summary of Basic Information'!$G$12</f>
        <v>#DIV/0!</v>
      </c>
      <c r="J9" s="279"/>
      <c r="K9" s="1" t="s">
        <v>5</v>
      </c>
      <c r="L9" s="1">
        <f>'Summary of Basic Information'!D9</f>
        <v>0</v>
      </c>
      <c r="M9" s="280"/>
      <c r="N9" s="1" t="s">
        <v>6</v>
      </c>
      <c r="O9" s="3" t="e">
        <f>'Summary of Basic Information'!G9</f>
        <v>#DIV/0!</v>
      </c>
      <c r="P9" s="281"/>
    </row>
    <row r="10" spans="1:16" ht="15.75" thickBot="1" x14ac:dyDescent="0.3">
      <c r="J10" s="279"/>
      <c r="K10" s="1" t="s">
        <v>7</v>
      </c>
      <c r="L10" s="1">
        <f>'Summary of Basic Information'!D10</f>
        <v>0</v>
      </c>
      <c r="M10" s="280"/>
      <c r="N10" s="1" t="s">
        <v>8</v>
      </c>
      <c r="O10" s="3" t="e">
        <f>'Summary of Basic Information'!G10</f>
        <v>#DIV/0!</v>
      </c>
      <c r="P10" s="281"/>
    </row>
    <row r="11" spans="1:16" ht="15.75" thickBot="1" x14ac:dyDescent="0.3">
      <c r="B11" s="282" t="s">
        <v>73</v>
      </c>
      <c r="C11" s="283"/>
      <c r="D11" s="283"/>
      <c r="E11" s="283"/>
      <c r="F11" s="283"/>
      <c r="G11" s="283"/>
      <c r="H11" s="284"/>
      <c r="J11" s="279"/>
      <c r="K11" s="1" t="s">
        <v>198</v>
      </c>
      <c r="L11" s="1">
        <f>'Summary of Basic Information'!D11</f>
        <v>0</v>
      </c>
      <c r="M11" s="280"/>
      <c r="N11" s="280"/>
      <c r="O11" s="280"/>
      <c r="P11" s="281"/>
    </row>
    <row r="12" spans="1:16" ht="33.75" customHeight="1" thickBot="1" x14ac:dyDescent="0.3">
      <c r="B12" s="327"/>
      <c r="C12" s="328"/>
      <c r="D12" s="329"/>
      <c r="E12" s="87" t="s">
        <v>13</v>
      </c>
      <c r="F12" s="15" t="s">
        <v>14</v>
      </c>
      <c r="G12" s="27" t="s">
        <v>18</v>
      </c>
      <c r="H12" s="15" t="s">
        <v>15</v>
      </c>
      <c r="J12" s="279"/>
      <c r="K12" s="1" t="s">
        <v>199</v>
      </c>
      <c r="L12" s="1" t="e">
        <f>'Summary of Basic Information'!D12</f>
        <v>#DIV/0!</v>
      </c>
      <c r="M12" s="280"/>
      <c r="N12" s="1" t="s">
        <v>207</v>
      </c>
      <c r="O12" s="3" t="e">
        <f>'Summary of Basic Information'!G12</f>
        <v>#DIV/0!</v>
      </c>
      <c r="P12" s="281"/>
    </row>
    <row r="13" spans="1:16" ht="15.75" thickBot="1" x14ac:dyDescent="0.3">
      <c r="B13" s="315" t="s">
        <v>19</v>
      </c>
      <c r="C13" s="316"/>
      <c r="D13" s="317"/>
      <c r="E13" s="64"/>
      <c r="F13" s="69" t="e">
        <f>E13/'Summary of Basic Information'!$D$10</f>
        <v>#DIV/0!</v>
      </c>
      <c r="G13" s="88" t="e">
        <f>F13/'Summary of Basic Information'!$D$12</f>
        <v>#DIV/0!</v>
      </c>
      <c r="H13" s="111" t="e">
        <f>G13/'Summary of Basic Information'!$G$12</f>
        <v>#DIV/0!</v>
      </c>
      <c r="J13" s="273"/>
      <c r="K13" s="274"/>
      <c r="L13" s="274"/>
      <c r="M13" s="274"/>
      <c r="N13" s="274"/>
      <c r="O13" s="274"/>
      <c r="P13" s="275"/>
    </row>
    <row r="14" spans="1:16" ht="15.75" thickBot="1" x14ac:dyDescent="0.3">
      <c r="B14" s="318" t="s">
        <v>20</v>
      </c>
      <c r="C14" s="319"/>
      <c r="D14" s="320"/>
      <c r="E14" s="65"/>
      <c r="F14" s="86" t="e">
        <f>E14/'Summary of Basic Information'!$D$10</f>
        <v>#DIV/0!</v>
      </c>
      <c r="G14" s="89" t="e">
        <f>F14/'Summary of Basic Information'!$D$12</f>
        <v>#DIV/0!</v>
      </c>
      <c r="H14" s="112"/>
    </row>
    <row r="15" spans="1:16" ht="15.75" thickBot="1" x14ac:dyDescent="0.3">
      <c r="B15" s="321" t="s">
        <v>66</v>
      </c>
      <c r="C15" s="322"/>
      <c r="D15" s="326"/>
      <c r="E15" s="23">
        <f>E13+E14</f>
        <v>0</v>
      </c>
      <c r="F15" s="23" t="e">
        <f>F13+F14</f>
        <v>#DIV/0!</v>
      </c>
      <c r="G15" s="23" t="e">
        <f>G13+G14</f>
        <v>#DIV/0!</v>
      </c>
      <c r="H15" s="117" t="e">
        <f>H13+H14</f>
        <v>#DIV/0!</v>
      </c>
    </row>
  </sheetData>
  <mergeCells count="16">
    <mergeCell ref="B15:D15"/>
    <mergeCell ref="J13:P13"/>
    <mergeCell ref="J3:P3"/>
    <mergeCell ref="J4:P4"/>
    <mergeCell ref="J5:J12"/>
    <mergeCell ref="M5:M12"/>
    <mergeCell ref="P5:P12"/>
    <mergeCell ref="K6:L6"/>
    <mergeCell ref="N6:O6"/>
    <mergeCell ref="N8:O8"/>
    <mergeCell ref="N11:O11"/>
    <mergeCell ref="B3:H3"/>
    <mergeCell ref="B11:H11"/>
    <mergeCell ref="B12:D12"/>
    <mergeCell ref="B13:D13"/>
    <mergeCell ref="B14:D14"/>
  </mergeCells>
  <pageMargins left="0.7" right="0.7" top="0.75" bottom="0.75" header="0.3" footer="0.3"/>
  <pageSetup orientation="landscape"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7170" r:id="rId4" name="Check Box 2">
              <controlPr defaultSize="0" autoFill="0" autoLine="0" autoPict="0">
                <anchor moveWithCells="1">
                  <from>
                    <xdr:col>2</xdr:col>
                    <xdr:colOff>228600</xdr:colOff>
                    <xdr:row>5</xdr:row>
                    <xdr:rowOff>0</xdr:rowOff>
                  </from>
                  <to>
                    <xdr:col>2</xdr:col>
                    <xdr:colOff>428625</xdr:colOff>
                    <xdr:row>6</xdr:row>
                    <xdr:rowOff>28575</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2</xdr:col>
                    <xdr:colOff>228600</xdr:colOff>
                    <xdr:row>6</xdr:row>
                    <xdr:rowOff>0</xdr:rowOff>
                  </from>
                  <to>
                    <xdr:col>2</xdr:col>
                    <xdr:colOff>428625</xdr:colOff>
                    <xdr:row>7</xdr:row>
                    <xdr:rowOff>28575</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2</xdr:col>
                    <xdr:colOff>228600</xdr:colOff>
                    <xdr:row>7</xdr:row>
                    <xdr:rowOff>0</xdr:rowOff>
                  </from>
                  <to>
                    <xdr:col>2</xdr:col>
                    <xdr:colOff>428625</xdr:colOff>
                    <xdr:row>8</xdr:row>
                    <xdr:rowOff>28575</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2</xdr:col>
                    <xdr:colOff>228600</xdr:colOff>
                    <xdr:row>8</xdr:row>
                    <xdr:rowOff>0</xdr:rowOff>
                  </from>
                  <to>
                    <xdr:col>2</xdr:col>
                    <xdr:colOff>428625</xdr:colOff>
                    <xdr:row>9</xdr:row>
                    <xdr:rowOff>0</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2</xdr:col>
                    <xdr:colOff>228600</xdr:colOff>
                    <xdr:row>6</xdr:row>
                    <xdr:rowOff>9525</xdr:rowOff>
                  </from>
                  <to>
                    <xdr:col>2</xdr:col>
                    <xdr:colOff>390525</xdr:colOff>
                    <xdr:row>7</xdr:row>
                    <xdr:rowOff>0</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2</xdr:col>
                    <xdr:colOff>228600</xdr:colOff>
                    <xdr:row>4</xdr:row>
                    <xdr:rowOff>9525</xdr:rowOff>
                  </from>
                  <to>
                    <xdr:col>2</xdr:col>
                    <xdr:colOff>428625</xdr:colOff>
                    <xdr:row>5</xdr:row>
                    <xdr:rowOff>9525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13"/>
  <sheetViews>
    <sheetView workbookViewId="0"/>
  </sheetViews>
  <sheetFormatPr defaultColWidth="8.85546875" defaultRowHeight="15" x14ac:dyDescent="0.25"/>
  <cols>
    <col min="1" max="1" width="7.42578125" customWidth="1"/>
    <col min="2" max="2" width="27.140625" customWidth="1"/>
    <col min="5" max="7" width="18.42578125" customWidth="1"/>
    <col min="8" max="8" width="11.42578125" customWidth="1"/>
    <col min="9" max="10" width="3.7109375" customWidth="1"/>
    <col min="11" max="11" width="32.85546875" customWidth="1"/>
    <col min="12" max="12" width="13.7109375" customWidth="1"/>
    <col min="13" max="13" width="3.7109375" customWidth="1"/>
    <col min="14" max="14" width="28.7109375" customWidth="1"/>
    <col min="15" max="15" width="15.7109375" customWidth="1"/>
    <col min="16" max="16" width="3.7109375" customWidth="1"/>
  </cols>
  <sheetData>
    <row r="1" spans="1:16" ht="18.75" x14ac:dyDescent="0.3">
      <c r="A1" s="5" t="s">
        <v>216</v>
      </c>
    </row>
    <row r="2" spans="1:16" ht="15.75" thickBot="1" x14ac:dyDescent="0.3"/>
    <row r="3" spans="1:16" ht="15.75" thickBot="1" x14ac:dyDescent="0.3">
      <c r="B3" s="276" t="s">
        <v>56</v>
      </c>
      <c r="C3" s="277"/>
      <c r="D3" s="277"/>
      <c r="E3" s="277"/>
      <c r="F3" s="277"/>
      <c r="G3" s="277"/>
      <c r="H3" s="278"/>
      <c r="J3" s="276" t="s">
        <v>0</v>
      </c>
      <c r="K3" s="277"/>
      <c r="L3" s="277"/>
      <c r="M3" s="277"/>
      <c r="N3" s="277"/>
      <c r="O3" s="277"/>
      <c r="P3" s="278"/>
    </row>
    <row r="4" spans="1:16" ht="31.5" customHeight="1" thickBot="1" x14ac:dyDescent="0.3">
      <c r="B4" s="11"/>
      <c r="C4" s="30" t="s">
        <v>10</v>
      </c>
      <c r="D4" s="12" t="s">
        <v>54</v>
      </c>
      <c r="E4" s="14" t="s">
        <v>13</v>
      </c>
      <c r="F4" s="29" t="s">
        <v>16</v>
      </c>
      <c r="G4" s="30" t="s">
        <v>18</v>
      </c>
      <c r="H4" s="31" t="s">
        <v>15</v>
      </c>
      <c r="J4" s="279"/>
      <c r="K4" s="280"/>
      <c r="L4" s="280"/>
      <c r="M4" s="280"/>
      <c r="N4" s="280"/>
      <c r="O4" s="280"/>
      <c r="P4" s="281"/>
    </row>
    <row r="5" spans="1:16" x14ac:dyDescent="0.25">
      <c r="B5" s="94" t="s">
        <v>104</v>
      </c>
      <c r="C5" s="95"/>
      <c r="D5" s="100"/>
      <c r="E5" s="69"/>
      <c r="F5" s="96" t="e">
        <f>E5/'Summary of Basic Information'!$D$10</f>
        <v>#DIV/0!</v>
      </c>
      <c r="G5" s="69" t="e">
        <f>F5/'Summary of Basic Information'!$D$12</f>
        <v>#DIV/0!</v>
      </c>
      <c r="H5" s="101" t="e">
        <f>G5/'Summary of Basic Information'!$G$12</f>
        <v>#DIV/0!</v>
      </c>
      <c r="J5" s="279"/>
      <c r="K5" s="1" t="s">
        <v>1</v>
      </c>
      <c r="L5" s="2">
        <f>'Summary of Basic Information'!D5</f>
        <v>0</v>
      </c>
      <c r="M5" s="280"/>
      <c r="N5" s="1" t="s">
        <v>2</v>
      </c>
      <c r="O5" s="2">
        <f>'Summary of Basic Information'!G5</f>
        <v>0</v>
      </c>
      <c r="P5" s="281"/>
    </row>
    <row r="6" spans="1:16" ht="15.75" thickBot="1" x14ac:dyDescent="0.3">
      <c r="B6" s="83" t="s">
        <v>105</v>
      </c>
      <c r="C6" s="84"/>
      <c r="D6" s="102"/>
      <c r="E6" s="86"/>
      <c r="F6" s="85" t="e">
        <f>E6/'Summary of Basic Information'!$D$10</f>
        <v>#DIV/0!</v>
      </c>
      <c r="G6" s="86" t="e">
        <f>F6/'Summary of Basic Information'!$D$12</f>
        <v>#DIV/0!</v>
      </c>
      <c r="H6" s="103" t="e">
        <f>G6/'Summary of Basic Information'!$G$12</f>
        <v>#DIV/0!</v>
      </c>
      <c r="J6" s="279"/>
      <c r="K6" s="280"/>
      <c r="L6" s="280"/>
      <c r="M6" s="280"/>
      <c r="N6" s="280"/>
      <c r="O6" s="280"/>
      <c r="P6" s="281"/>
    </row>
    <row r="7" spans="1:16" ht="15.75" thickBot="1" x14ac:dyDescent="0.3">
      <c r="J7" s="279"/>
      <c r="K7" s="1" t="s">
        <v>3</v>
      </c>
      <c r="L7" s="1">
        <f>'Summary of Basic Information'!D7</f>
        <v>0</v>
      </c>
      <c r="M7" s="280"/>
      <c r="N7" s="1" t="s">
        <v>200</v>
      </c>
      <c r="O7" s="3">
        <f>'Summary of Basic Information'!G7</f>
        <v>0</v>
      </c>
      <c r="P7" s="281"/>
    </row>
    <row r="8" spans="1:16" ht="15.75" thickBot="1" x14ac:dyDescent="0.3">
      <c r="B8" s="282" t="s">
        <v>57</v>
      </c>
      <c r="C8" s="283"/>
      <c r="D8" s="283"/>
      <c r="E8" s="283"/>
      <c r="F8" s="283"/>
      <c r="G8" s="283"/>
      <c r="H8" s="284"/>
      <c r="J8" s="279"/>
      <c r="K8" s="1" t="s">
        <v>4</v>
      </c>
      <c r="L8" s="1">
        <f>'Summary of Basic Information'!D8</f>
        <v>0</v>
      </c>
      <c r="M8" s="280"/>
      <c r="N8" s="280"/>
      <c r="O8" s="280"/>
      <c r="P8" s="281"/>
    </row>
    <row r="9" spans="1:16" ht="30.75" thickBot="1" x14ac:dyDescent="0.3">
      <c r="B9" s="323"/>
      <c r="C9" s="324"/>
      <c r="D9" s="325"/>
      <c r="E9" s="12" t="s">
        <v>13</v>
      </c>
      <c r="F9" s="30" t="s">
        <v>16</v>
      </c>
      <c r="G9" s="29" t="s">
        <v>18</v>
      </c>
      <c r="H9" s="30" t="s">
        <v>15</v>
      </c>
      <c r="J9" s="279"/>
      <c r="K9" s="1" t="s">
        <v>5</v>
      </c>
      <c r="L9" s="1">
        <f>'Summary of Basic Information'!D9</f>
        <v>0</v>
      </c>
      <c r="M9" s="280"/>
      <c r="N9" s="1" t="s">
        <v>6</v>
      </c>
      <c r="O9" s="3" t="e">
        <f>'Summary of Basic Information'!G9</f>
        <v>#DIV/0!</v>
      </c>
      <c r="P9" s="281"/>
    </row>
    <row r="10" spans="1:16" x14ac:dyDescent="0.25">
      <c r="B10" s="285" t="s">
        <v>19</v>
      </c>
      <c r="C10" s="286"/>
      <c r="D10" s="332"/>
      <c r="E10" s="96"/>
      <c r="F10" s="69" t="e">
        <f>E10/'Summary of Basic Information'!$D$10</f>
        <v>#DIV/0!</v>
      </c>
      <c r="G10" s="96" t="e">
        <f>F10/'Summary of Basic Information'!$D$12</f>
        <v>#DIV/0!</v>
      </c>
      <c r="H10" s="104" t="e">
        <f>G10/'Summary of Basic Information'!$G$12</f>
        <v>#DIV/0!</v>
      </c>
      <c r="J10" s="279"/>
      <c r="K10" s="1" t="s">
        <v>7</v>
      </c>
      <c r="L10" s="1">
        <f>'Summary of Basic Information'!D10</f>
        <v>0</v>
      </c>
      <c r="M10" s="280"/>
      <c r="N10" s="1" t="s">
        <v>8</v>
      </c>
      <c r="O10" s="3" t="e">
        <f>'Summary of Basic Information'!G10</f>
        <v>#DIV/0!</v>
      </c>
      <c r="P10" s="281"/>
    </row>
    <row r="11" spans="1:16" ht="15.75" thickBot="1" x14ac:dyDescent="0.3">
      <c r="B11" s="287" t="s">
        <v>20</v>
      </c>
      <c r="C11" s="288"/>
      <c r="D11" s="333"/>
      <c r="E11" s="85"/>
      <c r="F11" s="86" t="e">
        <f>E11/'Summary of Basic Information'!$D$10</f>
        <v>#DIV/0!</v>
      </c>
      <c r="G11" s="85" t="e">
        <f>F11/'Summary of Basic Information'!$D$12</f>
        <v>#DIV/0!</v>
      </c>
      <c r="H11" s="60"/>
      <c r="J11" s="279"/>
      <c r="K11" s="1" t="s">
        <v>198</v>
      </c>
      <c r="L11" s="1">
        <f>'Summary of Basic Information'!D11</f>
        <v>0</v>
      </c>
      <c r="M11" s="280"/>
      <c r="N11" s="280"/>
      <c r="O11" s="280"/>
      <c r="P11" s="281"/>
    </row>
    <row r="12" spans="1:16" ht="15.75" thickBot="1" x14ac:dyDescent="0.3">
      <c r="B12" s="330" t="s">
        <v>58</v>
      </c>
      <c r="C12" s="331"/>
      <c r="D12" s="331"/>
      <c r="E12" s="23">
        <f>E10+E11</f>
        <v>0</v>
      </c>
      <c r="F12" s="73" t="e">
        <f>F10+F11</f>
        <v>#DIV/0!</v>
      </c>
      <c r="G12" s="23" t="e">
        <f>G10+G11</f>
        <v>#DIV/0!</v>
      </c>
      <c r="H12" s="74" t="e">
        <f>H10+H11</f>
        <v>#DIV/0!</v>
      </c>
      <c r="J12" s="279"/>
      <c r="K12" s="1" t="s">
        <v>199</v>
      </c>
      <c r="L12" s="1" t="e">
        <f>'Summary of Basic Information'!D12</f>
        <v>#DIV/0!</v>
      </c>
      <c r="M12" s="280"/>
      <c r="N12" s="1" t="s">
        <v>207</v>
      </c>
      <c r="O12" s="3" t="e">
        <f>'Summary of Basic Information'!G12</f>
        <v>#DIV/0!</v>
      </c>
      <c r="P12" s="281"/>
    </row>
    <row r="13" spans="1:16" ht="15.75" thickBot="1" x14ac:dyDescent="0.3">
      <c r="J13" s="273"/>
      <c r="K13" s="274"/>
      <c r="L13" s="274"/>
      <c r="M13" s="274"/>
      <c r="N13" s="274"/>
      <c r="O13" s="274"/>
      <c r="P13" s="275"/>
    </row>
  </sheetData>
  <mergeCells count="16">
    <mergeCell ref="B12:D12"/>
    <mergeCell ref="J13:P13"/>
    <mergeCell ref="J3:P3"/>
    <mergeCell ref="J4:P4"/>
    <mergeCell ref="J5:J12"/>
    <mergeCell ref="M5:M12"/>
    <mergeCell ref="P5:P12"/>
    <mergeCell ref="K6:L6"/>
    <mergeCell ref="N6:O6"/>
    <mergeCell ref="N8:O8"/>
    <mergeCell ref="N11:O11"/>
    <mergeCell ref="B3:H3"/>
    <mergeCell ref="B8:H8"/>
    <mergeCell ref="B9:D9"/>
    <mergeCell ref="B10:D10"/>
    <mergeCell ref="B11:D11"/>
  </mergeCells>
  <pageMargins left="0.7" right="0.7" top="0.75" bottom="0.75" header="0.3" footer="0.3"/>
  <pageSetup orientation="landscape"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180975</xdr:colOff>
                    <xdr:row>3</xdr:row>
                    <xdr:rowOff>390525</xdr:rowOff>
                  </from>
                  <to>
                    <xdr:col>2</xdr:col>
                    <xdr:colOff>409575</xdr:colOff>
                    <xdr:row>5</xdr:row>
                    <xdr:rowOff>9525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xdr:col>
                    <xdr:colOff>180975</xdr:colOff>
                    <xdr:row>4</xdr:row>
                    <xdr:rowOff>180975</xdr:rowOff>
                  </from>
                  <to>
                    <xdr:col>2</xdr:col>
                    <xdr:colOff>409575</xdr:colOff>
                    <xdr:row>6</xdr:row>
                    <xdr:rowOff>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13"/>
  <sheetViews>
    <sheetView workbookViewId="0">
      <selection activeCell="K11" sqref="K11:K12"/>
    </sheetView>
  </sheetViews>
  <sheetFormatPr defaultColWidth="8.85546875" defaultRowHeight="15" x14ac:dyDescent="0.25"/>
  <cols>
    <col min="2" max="2" width="25" customWidth="1"/>
    <col min="3" max="3" width="10.7109375" customWidth="1"/>
    <col min="5" max="5" width="20.140625" customWidth="1"/>
    <col min="6" max="6" width="17" customWidth="1"/>
    <col min="7" max="7" width="16.28515625" customWidth="1"/>
    <col min="8" max="8" width="10.42578125" customWidth="1"/>
    <col min="9" max="10" width="3.7109375" customWidth="1"/>
    <col min="11" max="11" width="33.42578125" customWidth="1"/>
    <col min="12" max="12" width="13.7109375" customWidth="1"/>
    <col min="13" max="13" width="3.7109375" customWidth="1"/>
    <col min="14" max="14" width="28.7109375" customWidth="1"/>
    <col min="15" max="15" width="15.7109375" customWidth="1"/>
    <col min="16" max="16" width="3.7109375" customWidth="1"/>
  </cols>
  <sheetData>
    <row r="1" spans="1:16" ht="18.75" x14ac:dyDescent="0.3">
      <c r="A1" s="5" t="s">
        <v>215</v>
      </c>
    </row>
    <row r="2" spans="1:16" ht="15.75" thickBot="1" x14ac:dyDescent="0.3"/>
    <row r="3" spans="1:16" ht="15.75" thickBot="1" x14ac:dyDescent="0.3">
      <c r="B3" s="276" t="s">
        <v>51</v>
      </c>
      <c r="C3" s="277"/>
      <c r="D3" s="277"/>
      <c r="E3" s="277"/>
      <c r="F3" s="277"/>
      <c r="G3" s="277"/>
      <c r="H3" s="278"/>
      <c r="J3" s="276" t="s">
        <v>0</v>
      </c>
      <c r="K3" s="277"/>
      <c r="L3" s="277"/>
      <c r="M3" s="277"/>
      <c r="N3" s="277"/>
      <c r="O3" s="277"/>
      <c r="P3" s="278"/>
    </row>
    <row r="4" spans="1:16" ht="30" customHeight="1" thickBot="1" x14ac:dyDescent="0.3">
      <c r="B4" s="11"/>
      <c r="C4" s="30" t="s">
        <v>10</v>
      </c>
      <c r="D4" s="12" t="s">
        <v>54</v>
      </c>
      <c r="E4" s="14" t="s">
        <v>13</v>
      </c>
      <c r="F4" s="29" t="s">
        <v>16</v>
      </c>
      <c r="G4" s="30" t="s">
        <v>18</v>
      </c>
      <c r="H4" s="31" t="s">
        <v>15</v>
      </c>
      <c r="J4" s="279"/>
      <c r="K4" s="280"/>
      <c r="L4" s="280"/>
      <c r="M4" s="280"/>
      <c r="N4" s="280"/>
      <c r="O4" s="280"/>
      <c r="P4" s="281"/>
    </row>
    <row r="5" spans="1:16" x14ac:dyDescent="0.25">
      <c r="B5" s="94" t="s">
        <v>52</v>
      </c>
      <c r="C5" s="95"/>
      <c r="D5" s="100"/>
      <c r="E5" s="69"/>
      <c r="F5" s="96" t="e">
        <f>E5/'Summary of Basic Information'!$D$10</f>
        <v>#DIV/0!</v>
      </c>
      <c r="G5" s="69" t="e">
        <f>F5/'Summary of Basic Information'!$D$12</f>
        <v>#DIV/0!</v>
      </c>
      <c r="H5" s="101" t="e">
        <f>G5/'Summary of Basic Information'!$G$12</f>
        <v>#DIV/0!</v>
      </c>
      <c r="J5" s="279"/>
      <c r="K5" s="1" t="s">
        <v>1</v>
      </c>
      <c r="L5" s="2">
        <f>'Summary of Basic Information'!D5</f>
        <v>0</v>
      </c>
      <c r="M5" s="280"/>
      <c r="N5" s="1" t="s">
        <v>2</v>
      </c>
      <c r="O5" s="2">
        <f>'Summary of Basic Information'!G5</f>
        <v>0</v>
      </c>
      <c r="P5" s="281"/>
    </row>
    <row r="6" spans="1:16" ht="15.75" thickBot="1" x14ac:dyDescent="0.3">
      <c r="B6" s="83" t="s">
        <v>53</v>
      </c>
      <c r="C6" s="84"/>
      <c r="D6" s="102"/>
      <c r="E6" s="86"/>
      <c r="F6" s="85" t="e">
        <f>E6/'Summary of Basic Information'!$D$10</f>
        <v>#DIV/0!</v>
      </c>
      <c r="G6" s="86" t="e">
        <f>F6/'Summary of Basic Information'!$D$12</f>
        <v>#DIV/0!</v>
      </c>
      <c r="H6" s="103" t="e">
        <f>G6/'Summary of Basic Information'!$G$12</f>
        <v>#DIV/0!</v>
      </c>
      <c r="J6" s="279"/>
      <c r="K6" s="280"/>
      <c r="L6" s="280"/>
      <c r="M6" s="280"/>
      <c r="N6" s="280"/>
      <c r="O6" s="280"/>
      <c r="P6" s="281"/>
    </row>
    <row r="7" spans="1:16" ht="15.75" thickBot="1" x14ac:dyDescent="0.3">
      <c r="J7" s="279"/>
      <c r="K7" s="1" t="s">
        <v>3</v>
      </c>
      <c r="L7" s="1">
        <f>'Summary of Basic Information'!D7</f>
        <v>0</v>
      </c>
      <c r="M7" s="280"/>
      <c r="N7" s="1" t="s">
        <v>200</v>
      </c>
      <c r="O7" s="3">
        <f>'Summary of Basic Information'!G7</f>
        <v>0</v>
      </c>
      <c r="P7" s="281"/>
    </row>
    <row r="8" spans="1:16" ht="15.75" thickBot="1" x14ac:dyDescent="0.3">
      <c r="B8" s="282" t="s">
        <v>55</v>
      </c>
      <c r="C8" s="283"/>
      <c r="D8" s="283"/>
      <c r="E8" s="283"/>
      <c r="F8" s="283"/>
      <c r="G8" s="283"/>
      <c r="H8" s="284"/>
      <c r="J8" s="279"/>
      <c r="K8" s="1" t="s">
        <v>4</v>
      </c>
      <c r="L8" s="1">
        <f>'Summary of Basic Information'!D8</f>
        <v>0</v>
      </c>
      <c r="M8" s="280"/>
      <c r="N8" s="280"/>
      <c r="O8" s="280"/>
      <c r="P8" s="281"/>
    </row>
    <row r="9" spans="1:16" ht="30" customHeight="1" thickBot="1" x14ac:dyDescent="0.3">
      <c r="B9" s="323"/>
      <c r="C9" s="324"/>
      <c r="D9" s="325"/>
      <c r="E9" s="12" t="s">
        <v>13</v>
      </c>
      <c r="F9" s="30" t="s">
        <v>16</v>
      </c>
      <c r="G9" s="29" t="s">
        <v>18</v>
      </c>
      <c r="H9" s="30" t="s">
        <v>15</v>
      </c>
      <c r="J9" s="279"/>
      <c r="K9" s="1" t="s">
        <v>5</v>
      </c>
      <c r="L9" s="1">
        <f>'Summary of Basic Information'!D9</f>
        <v>0</v>
      </c>
      <c r="M9" s="280"/>
      <c r="N9" s="1" t="s">
        <v>6</v>
      </c>
      <c r="O9" s="3" t="e">
        <f>'Summary of Basic Information'!G9</f>
        <v>#DIV/0!</v>
      </c>
      <c r="P9" s="281"/>
    </row>
    <row r="10" spans="1:16" x14ac:dyDescent="0.25">
      <c r="B10" s="285" t="s">
        <v>19</v>
      </c>
      <c r="C10" s="286"/>
      <c r="D10" s="332"/>
      <c r="E10" s="96"/>
      <c r="F10" s="69" t="e">
        <f>E10/'Summary of Basic Information'!$D$10</f>
        <v>#DIV/0!</v>
      </c>
      <c r="G10" s="96" t="e">
        <f>F10/'Summary of Basic Information'!$D$12</f>
        <v>#DIV/0!</v>
      </c>
      <c r="H10" s="104" t="e">
        <f>G10/'Summary of Basic Information'!$G$12</f>
        <v>#DIV/0!</v>
      </c>
      <c r="J10" s="279"/>
      <c r="K10" s="1" t="s">
        <v>7</v>
      </c>
      <c r="L10" s="1">
        <f>'Summary of Basic Information'!D10</f>
        <v>0</v>
      </c>
      <c r="M10" s="280"/>
      <c r="N10" s="1" t="s">
        <v>8</v>
      </c>
      <c r="O10" s="3" t="e">
        <f>'Summary of Basic Information'!G10</f>
        <v>#DIV/0!</v>
      </c>
      <c r="P10" s="281"/>
    </row>
    <row r="11" spans="1:16" ht="15.75" thickBot="1" x14ac:dyDescent="0.3">
      <c r="B11" s="287" t="s">
        <v>20</v>
      </c>
      <c r="C11" s="288"/>
      <c r="D11" s="333"/>
      <c r="E11" s="85"/>
      <c r="F11" s="86" t="e">
        <f>E11/'Summary of Basic Information'!$D$10</f>
        <v>#DIV/0!</v>
      </c>
      <c r="G11" s="85" t="e">
        <f>F11/'Summary of Basic Information'!$D$12</f>
        <v>#DIV/0!</v>
      </c>
      <c r="H11" s="60"/>
      <c r="J11" s="279"/>
      <c r="K11" s="1" t="s">
        <v>198</v>
      </c>
      <c r="L11" s="1">
        <f>'Summary of Basic Information'!D11</f>
        <v>0</v>
      </c>
      <c r="M11" s="280"/>
      <c r="N11" s="280"/>
      <c r="O11" s="280"/>
      <c r="P11" s="281"/>
    </row>
    <row r="12" spans="1:16" ht="15.75" thickBot="1" x14ac:dyDescent="0.3">
      <c r="B12" s="330" t="s">
        <v>59</v>
      </c>
      <c r="C12" s="331"/>
      <c r="D12" s="331"/>
      <c r="E12" s="23">
        <f>E10+E11</f>
        <v>0</v>
      </c>
      <c r="F12" s="73" t="e">
        <f>F10+F11</f>
        <v>#DIV/0!</v>
      </c>
      <c r="G12" s="23" t="e">
        <f>G10+G11</f>
        <v>#DIV/0!</v>
      </c>
      <c r="H12" s="74" t="e">
        <f>H10+H11</f>
        <v>#DIV/0!</v>
      </c>
      <c r="J12" s="279"/>
      <c r="K12" s="1" t="s">
        <v>199</v>
      </c>
      <c r="L12" s="1" t="e">
        <f>'Summary of Basic Information'!D12</f>
        <v>#DIV/0!</v>
      </c>
      <c r="M12" s="280"/>
      <c r="N12" s="1" t="s">
        <v>207</v>
      </c>
      <c r="O12" s="3" t="e">
        <f>'Summary of Basic Information'!G12</f>
        <v>#DIV/0!</v>
      </c>
      <c r="P12" s="281"/>
    </row>
    <row r="13" spans="1:16" ht="15.75" thickBot="1" x14ac:dyDescent="0.3">
      <c r="J13" s="273"/>
      <c r="K13" s="274"/>
      <c r="L13" s="274"/>
      <c r="M13" s="274"/>
      <c r="N13" s="274"/>
      <c r="O13" s="274"/>
      <c r="P13" s="275"/>
    </row>
  </sheetData>
  <mergeCells count="16">
    <mergeCell ref="B10:D10"/>
    <mergeCell ref="B11:D11"/>
    <mergeCell ref="B12:D12"/>
    <mergeCell ref="B8:H8"/>
    <mergeCell ref="B3:H3"/>
    <mergeCell ref="B9:D9"/>
    <mergeCell ref="J13:P13"/>
    <mergeCell ref="J3:P3"/>
    <mergeCell ref="J4:P4"/>
    <mergeCell ref="J5:J12"/>
    <mergeCell ref="M5:M12"/>
    <mergeCell ref="P5:P12"/>
    <mergeCell ref="K6:L6"/>
    <mergeCell ref="N6:O6"/>
    <mergeCell ref="N8:O8"/>
    <mergeCell ref="N11:O11"/>
  </mergeCells>
  <pageMargins left="0.7" right="0.7" top="0.75" bottom="0.75" header="0.3" footer="0.3"/>
  <pageSetup orientation="landscape"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xdr:col>
                    <xdr:colOff>257175</xdr:colOff>
                    <xdr:row>3</xdr:row>
                    <xdr:rowOff>371475</xdr:rowOff>
                  </from>
                  <to>
                    <xdr:col>2</xdr:col>
                    <xdr:colOff>466725</xdr:colOff>
                    <xdr:row>5</xdr:row>
                    <xdr:rowOff>9525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xdr:col>
                    <xdr:colOff>257175</xdr:colOff>
                    <xdr:row>4</xdr:row>
                    <xdr:rowOff>180975</xdr:rowOff>
                  </from>
                  <to>
                    <xdr:col>2</xdr:col>
                    <xdr:colOff>466725</xdr:colOff>
                    <xdr:row>6</xdr:row>
                    <xdr:rowOff>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workbookViewId="0">
      <selection activeCell="H4" sqref="H4"/>
    </sheetView>
  </sheetViews>
  <sheetFormatPr defaultColWidth="8.85546875" defaultRowHeight="15" x14ac:dyDescent="0.25"/>
  <cols>
    <col min="1" max="1" width="5.28515625" customWidth="1"/>
    <col min="2" max="2" width="32.85546875" customWidth="1"/>
    <col min="3" max="3" width="19.42578125" customWidth="1"/>
    <col min="4" max="4" width="20.42578125" customWidth="1"/>
    <col min="5" max="5" width="21" customWidth="1"/>
    <col min="6" max="6" width="13.28515625" customWidth="1"/>
    <col min="7" max="7" width="13.140625" customWidth="1"/>
  </cols>
  <sheetData>
    <row r="1" spans="1:7" ht="18.75" x14ac:dyDescent="0.3">
      <c r="A1" s="5" t="s">
        <v>214</v>
      </c>
    </row>
    <row r="2" spans="1:7" ht="15.75" thickBot="1" x14ac:dyDescent="0.3"/>
    <row r="3" spans="1:7" ht="15.75" thickBot="1" x14ac:dyDescent="0.3">
      <c r="B3" s="282" t="s">
        <v>40</v>
      </c>
      <c r="C3" s="283"/>
      <c r="D3" s="283"/>
      <c r="E3" s="283"/>
      <c r="F3" s="283"/>
      <c r="G3" s="284"/>
    </row>
    <row r="4" spans="1:7" ht="31.5" customHeight="1" thickBot="1" x14ac:dyDescent="0.3">
      <c r="B4" s="40"/>
      <c r="C4" s="41" t="s">
        <v>13</v>
      </c>
      <c r="D4" s="58" t="s">
        <v>14</v>
      </c>
      <c r="E4" s="58" t="s">
        <v>229</v>
      </c>
      <c r="F4" s="59" t="s">
        <v>230</v>
      </c>
      <c r="G4" s="42" t="s">
        <v>41</v>
      </c>
    </row>
    <row r="5" spans="1:7" ht="15.75" thickBot="1" x14ac:dyDescent="0.3">
      <c r="B5" s="334" t="s">
        <v>212</v>
      </c>
      <c r="C5" s="337"/>
      <c r="D5" s="337"/>
      <c r="E5" s="337"/>
      <c r="F5" s="337"/>
      <c r="G5" s="336"/>
    </row>
    <row r="6" spans="1:7" ht="15.75" thickBot="1" x14ac:dyDescent="0.3">
      <c r="B6" s="11" t="s">
        <v>208</v>
      </c>
      <c r="C6" s="43">
        <f>'Summary of Basic Information'!G7</f>
        <v>0</v>
      </c>
      <c r="D6" s="44" t="e">
        <f>C6/'Summary of Basic Information'!D10</f>
        <v>#DIV/0!</v>
      </c>
      <c r="E6" s="44" t="e">
        <f>D6/'Summary of Basic Information'!D12</f>
        <v>#DIV/0!</v>
      </c>
      <c r="F6" s="204" t="e">
        <f>E6/'Summary of Basic Information'!G12</f>
        <v>#DIV/0!</v>
      </c>
      <c r="G6" s="214" t="e">
        <f>C6/C31</f>
        <v>#DIV/0!</v>
      </c>
    </row>
    <row r="7" spans="1:7" ht="15.75" thickBot="1" x14ac:dyDescent="0.3">
      <c r="B7" s="334" t="s">
        <v>42</v>
      </c>
      <c r="C7" s="335"/>
      <c r="D7" s="335"/>
      <c r="E7" s="335"/>
      <c r="F7" s="335"/>
      <c r="G7" s="336"/>
    </row>
    <row r="8" spans="1:7" x14ac:dyDescent="0.25">
      <c r="B8" s="17" t="s">
        <v>209</v>
      </c>
      <c r="C8" s="64">
        <f>'Premium Pay'!F14</f>
        <v>0</v>
      </c>
      <c r="D8" s="66" t="e">
        <f>'Premium Pay'!G14</f>
        <v>#DIV/0!</v>
      </c>
      <c r="E8" s="66" t="e">
        <f>'Premium Pay'!H14</f>
        <v>#DIV/0!</v>
      </c>
      <c r="F8" s="205" t="e">
        <f>'Premium Pay'!I14</f>
        <v>#DIV/0!</v>
      </c>
      <c r="G8" s="213" t="e">
        <f>C8/C31</f>
        <v>#DIV/0!</v>
      </c>
    </row>
    <row r="9" spans="1:7" ht="15.75" thickBot="1" x14ac:dyDescent="0.3">
      <c r="B9" s="10" t="s">
        <v>213</v>
      </c>
      <c r="C9" s="65">
        <f>'Premium Pay'!F15</f>
        <v>0</v>
      </c>
      <c r="D9" s="67" t="e">
        <f>'Premium Pay'!G15</f>
        <v>#DIV/0!</v>
      </c>
      <c r="E9" s="67" t="e">
        <f>'Premium Pay'!H15</f>
        <v>#DIV/0!</v>
      </c>
      <c r="F9" s="152"/>
      <c r="G9" s="68"/>
    </row>
    <row r="10" spans="1:7" ht="15.75" thickBot="1" x14ac:dyDescent="0.3">
      <c r="B10" s="334" t="s">
        <v>43</v>
      </c>
      <c r="C10" s="335"/>
      <c r="D10" s="335"/>
      <c r="E10" s="335"/>
      <c r="F10" s="335"/>
      <c r="G10" s="336"/>
    </row>
    <row r="11" spans="1:7" x14ac:dyDescent="0.25">
      <c r="B11" s="264" t="s">
        <v>209</v>
      </c>
      <c r="C11" s="64">
        <f>'Insured Benefits'!F18</f>
        <v>0</v>
      </c>
      <c r="D11" s="46" t="e">
        <f>'Insured Benefits'!G18</f>
        <v>#DIV/0!</v>
      </c>
      <c r="E11" s="46" t="e">
        <f>'Insured Benefits'!H18</f>
        <v>#DIV/0!</v>
      </c>
      <c r="F11" s="202" t="e">
        <f>'Insured Benefits'!I18</f>
        <v>#DIV/0!</v>
      </c>
      <c r="G11" s="213" t="e">
        <f>C11/C31</f>
        <v>#DIV/0!</v>
      </c>
    </row>
    <row r="12" spans="1:7" ht="15.75" thickBot="1" x14ac:dyDescent="0.3">
      <c r="B12" s="263" t="s">
        <v>213</v>
      </c>
      <c r="C12" s="65">
        <f>'Insured Benefits'!F19</f>
        <v>0</v>
      </c>
      <c r="D12" s="48" t="e">
        <f>'Insured Benefits'!G19</f>
        <v>#DIV/0!</v>
      </c>
      <c r="E12" s="48" t="e">
        <f>'Insured Benefits'!H19</f>
        <v>#DIV/0!</v>
      </c>
      <c r="F12" s="37"/>
      <c r="G12" s="68"/>
    </row>
    <row r="13" spans="1:7" ht="15.75" thickBot="1" x14ac:dyDescent="0.3">
      <c r="B13" s="334" t="s">
        <v>44</v>
      </c>
      <c r="C13" s="335"/>
      <c r="D13" s="335"/>
      <c r="E13" s="335"/>
      <c r="F13" s="335"/>
      <c r="G13" s="336"/>
    </row>
    <row r="14" spans="1:7" x14ac:dyDescent="0.25">
      <c r="B14" s="264" t="s">
        <v>209</v>
      </c>
      <c r="C14" s="45">
        <f>'Statutory Benefits'!E16</f>
        <v>0</v>
      </c>
      <c r="D14" s="46" t="e">
        <f>'Statutory Benefits'!F16</f>
        <v>#DIV/0!</v>
      </c>
      <c r="E14" s="46" t="e">
        <f>'Statutory Benefits'!G16</f>
        <v>#DIV/0!</v>
      </c>
      <c r="F14" s="202" t="e">
        <f>'Statutory Benefits'!H16</f>
        <v>#DIV/0!</v>
      </c>
      <c r="G14" s="212" t="e">
        <f>C14/C31</f>
        <v>#DIV/0!</v>
      </c>
    </row>
    <row r="15" spans="1:7" ht="15.75" thickBot="1" x14ac:dyDescent="0.3">
      <c r="B15" s="263" t="s">
        <v>213</v>
      </c>
      <c r="C15" s="47">
        <f>'Statutory Benefits'!E17</f>
        <v>0</v>
      </c>
      <c r="D15" s="48" t="e">
        <f>'Statutory Benefits'!F17</f>
        <v>#DIV/0!</v>
      </c>
      <c r="E15" s="48" t="e">
        <f>'Statutory Benefits'!G17</f>
        <v>#DIV/0!</v>
      </c>
      <c r="F15" s="37"/>
      <c r="G15" s="49"/>
    </row>
    <row r="16" spans="1:7" ht="15.75" thickBot="1" x14ac:dyDescent="0.3">
      <c r="B16" s="338" t="s">
        <v>45</v>
      </c>
      <c r="C16" s="339"/>
      <c r="D16" s="339"/>
      <c r="E16" s="339"/>
      <c r="F16" s="339"/>
      <c r="G16" s="340"/>
    </row>
    <row r="17" spans="2:10" x14ac:dyDescent="0.25">
      <c r="B17" s="264" t="s">
        <v>209</v>
      </c>
      <c r="C17" s="45">
        <f>'Pension Contributions'!E10</f>
        <v>0</v>
      </c>
      <c r="D17" s="46" t="e">
        <f>'Pension Contributions'!F10</f>
        <v>#DIV/0!</v>
      </c>
      <c r="E17" s="46" t="e">
        <f>'Pension Contributions'!G10</f>
        <v>#DIV/0!</v>
      </c>
      <c r="F17" s="202" t="e">
        <f>'Pension Contributions'!H10</f>
        <v>#DIV/0!</v>
      </c>
      <c r="G17" s="212" t="e">
        <f>C17/C31</f>
        <v>#DIV/0!</v>
      </c>
    </row>
    <row r="18" spans="2:10" ht="15.75" thickBot="1" x14ac:dyDescent="0.3">
      <c r="B18" s="263" t="s">
        <v>213</v>
      </c>
      <c r="C18" s="47">
        <f>'Pension Contributions'!E11</f>
        <v>0</v>
      </c>
      <c r="D18" s="48" t="e">
        <f>'Pension Contributions'!F11</f>
        <v>#DIV/0!</v>
      </c>
      <c r="E18" s="48" t="e">
        <f>'Pension Contributions'!G11</f>
        <v>#DIV/0!</v>
      </c>
      <c r="F18" s="203"/>
      <c r="G18" s="49"/>
    </row>
    <row r="19" spans="2:10" ht="15.75" thickBot="1" x14ac:dyDescent="0.3">
      <c r="B19" s="334" t="s">
        <v>46</v>
      </c>
      <c r="C19" s="335"/>
      <c r="D19" s="335"/>
      <c r="E19" s="335"/>
      <c r="F19" s="335"/>
      <c r="G19" s="336"/>
    </row>
    <row r="20" spans="2:10" x14ac:dyDescent="0.25">
      <c r="B20" s="264" t="s">
        <v>209</v>
      </c>
      <c r="C20" s="45">
        <f>'Payments and Allowances'!E13</f>
        <v>0</v>
      </c>
      <c r="D20" s="46" t="e">
        <f>'Payments and Allowances'!F13</f>
        <v>#DIV/0!</v>
      </c>
      <c r="E20" s="46" t="e">
        <f>'Payments and Allowances'!G13</f>
        <v>#DIV/0!</v>
      </c>
      <c r="F20" s="202" t="e">
        <f>'Payments and Allowances'!H13</f>
        <v>#DIV/0!</v>
      </c>
      <c r="G20" s="212" t="e">
        <f>C20/C31</f>
        <v>#DIV/0!</v>
      </c>
    </row>
    <row r="21" spans="2:10" ht="15.75" thickBot="1" x14ac:dyDescent="0.3">
      <c r="B21" s="263" t="s">
        <v>213</v>
      </c>
      <c r="C21" s="47">
        <f>'Payments and Allowances'!E14</f>
        <v>0</v>
      </c>
      <c r="D21" s="48" t="e">
        <f>'Payments and Allowances'!F14</f>
        <v>#DIV/0!</v>
      </c>
      <c r="E21" s="48" t="e">
        <f>'Payments and Allowances'!G14</f>
        <v>#DIV/0!</v>
      </c>
      <c r="F21" s="37"/>
      <c r="G21" s="49"/>
    </row>
    <row r="22" spans="2:10" ht="15.75" thickBot="1" x14ac:dyDescent="0.3">
      <c r="B22" s="334" t="s">
        <v>47</v>
      </c>
      <c r="C22" s="335"/>
      <c r="D22" s="335"/>
      <c r="E22" s="335"/>
      <c r="F22" s="335"/>
      <c r="G22" s="336"/>
    </row>
    <row r="23" spans="2:10" x14ac:dyDescent="0.25">
      <c r="B23" s="264" t="s">
        <v>209</v>
      </c>
      <c r="C23" s="45">
        <f>'Other Benefits'!E10</f>
        <v>0</v>
      </c>
      <c r="D23" s="46" t="e">
        <f>'Other Benefits'!F10</f>
        <v>#DIV/0!</v>
      </c>
      <c r="E23" s="46" t="e">
        <f>'Other Benefits'!G10</f>
        <v>#DIV/0!</v>
      </c>
      <c r="F23" s="202" t="e">
        <f>'Other Benefits'!H10</f>
        <v>#DIV/0!</v>
      </c>
      <c r="G23" s="212" t="e">
        <f>C23/C31</f>
        <v>#DIV/0!</v>
      </c>
      <c r="J23" s="153"/>
    </row>
    <row r="24" spans="2:10" ht="15.75" thickBot="1" x14ac:dyDescent="0.3">
      <c r="B24" s="263" t="s">
        <v>213</v>
      </c>
      <c r="C24" s="47">
        <f>'Other Benefits'!E11</f>
        <v>0</v>
      </c>
      <c r="D24" s="48" t="e">
        <f>'Other Benefits'!F11</f>
        <v>#DIV/0!</v>
      </c>
      <c r="E24" s="48" t="e">
        <f>'Other Benefits'!G11</f>
        <v>#DIV/0!</v>
      </c>
      <c r="F24" s="37"/>
      <c r="G24" s="49"/>
    </row>
    <row r="25" spans="2:10" ht="15.75" thickBot="1" x14ac:dyDescent="0.3">
      <c r="B25" s="334" t="s">
        <v>48</v>
      </c>
      <c r="C25" s="335"/>
      <c r="D25" s="335"/>
      <c r="E25" s="335"/>
      <c r="F25" s="335"/>
      <c r="G25" s="336"/>
    </row>
    <row r="26" spans="2:10" x14ac:dyDescent="0.25">
      <c r="B26" s="264" t="s">
        <v>209</v>
      </c>
      <c r="C26" s="45">
        <f>'Post-Employment Benefits'!E10</f>
        <v>0</v>
      </c>
      <c r="D26" s="46" t="e">
        <f>'Post-Employment Benefits'!F10</f>
        <v>#DIV/0!</v>
      </c>
      <c r="E26" s="46" t="e">
        <f>'Post-Employment Benefits'!G10</f>
        <v>#DIV/0!</v>
      </c>
      <c r="F26" s="202" t="e">
        <f>'Post-Employment Benefits'!H10</f>
        <v>#DIV/0!</v>
      </c>
      <c r="G26" s="208" t="e">
        <f>C26/C31</f>
        <v>#DIV/0!</v>
      </c>
    </row>
    <row r="27" spans="2:10" ht="15.75" thickBot="1" x14ac:dyDescent="0.3">
      <c r="B27" s="263" t="s">
        <v>213</v>
      </c>
      <c r="C27" s="47">
        <f>'Post-Employment Benefits'!E11</f>
        <v>0</v>
      </c>
      <c r="D27" s="48" t="e">
        <f>'Post-Employment Benefits'!F11</f>
        <v>#DIV/0!</v>
      </c>
      <c r="E27" s="48" t="e">
        <f>'Post-Employment Benefits'!G11</f>
        <v>#DIV/0!</v>
      </c>
      <c r="F27" s="37"/>
      <c r="G27" s="209"/>
    </row>
    <row r="28" spans="2:10" x14ac:dyDescent="0.25">
      <c r="B28" s="70" t="s">
        <v>210</v>
      </c>
      <c r="C28" s="50">
        <f>C6</f>
        <v>0</v>
      </c>
      <c r="D28" s="51" t="e">
        <f>D6</f>
        <v>#DIV/0!</v>
      </c>
      <c r="E28" s="51" t="e">
        <f>E6</f>
        <v>#DIV/0!</v>
      </c>
      <c r="F28" s="206" t="e">
        <f>F6</f>
        <v>#DIV/0!</v>
      </c>
      <c r="G28" s="210" t="e">
        <f>C28/C31</f>
        <v>#DIV/0!</v>
      </c>
    </row>
    <row r="29" spans="2:10" x14ac:dyDescent="0.25">
      <c r="B29" s="71" t="s">
        <v>211</v>
      </c>
      <c r="C29" s="52">
        <f t="shared" ref="C29:G30" si="0">C8+C11+C14+C17+C20+C23+C26</f>
        <v>0</v>
      </c>
      <c r="D29" s="53" t="e">
        <f t="shared" si="0"/>
        <v>#DIV/0!</v>
      </c>
      <c r="E29" s="53" t="e">
        <f t="shared" si="0"/>
        <v>#DIV/0!</v>
      </c>
      <c r="F29" s="207" t="e">
        <f t="shared" si="0"/>
        <v>#DIV/0!</v>
      </c>
      <c r="G29" s="211" t="e">
        <f t="shared" si="0"/>
        <v>#DIV/0!</v>
      </c>
    </row>
    <row r="30" spans="2:10" ht="15.75" thickBot="1" x14ac:dyDescent="0.3">
      <c r="B30" s="72" t="s">
        <v>49</v>
      </c>
      <c r="C30" s="54">
        <f t="shared" si="0"/>
        <v>0</v>
      </c>
      <c r="D30" s="55" t="e">
        <f t="shared" si="0"/>
        <v>#DIV/0!</v>
      </c>
      <c r="E30" s="55" t="e">
        <f t="shared" si="0"/>
        <v>#DIV/0!</v>
      </c>
      <c r="F30" s="62"/>
      <c r="G30" s="60" t="e">
        <f>1-(G28+G29)</f>
        <v>#DIV/0!</v>
      </c>
    </row>
    <row r="31" spans="2:10" ht="15.75" thickBot="1" x14ac:dyDescent="0.3">
      <c r="B31" s="56" t="s">
        <v>50</v>
      </c>
      <c r="C31" s="57">
        <f>SUM(C28:C30)</f>
        <v>0</v>
      </c>
      <c r="D31" s="57" t="e">
        <f>SUM(D28:D30)</f>
        <v>#DIV/0!</v>
      </c>
      <c r="E31" s="57" t="e">
        <f>SUM(E28:E30)</f>
        <v>#DIV/0!</v>
      </c>
      <c r="F31" s="63"/>
      <c r="G31" s="61" t="e">
        <f>SUM(G28:G30)</f>
        <v>#DIV/0!</v>
      </c>
    </row>
  </sheetData>
  <mergeCells count="9">
    <mergeCell ref="B19:G19"/>
    <mergeCell ref="B22:G22"/>
    <mergeCell ref="B25:G25"/>
    <mergeCell ref="B3:G3"/>
    <mergeCell ref="B5:G5"/>
    <mergeCell ref="B7:G7"/>
    <mergeCell ref="B10:G10"/>
    <mergeCell ref="B13:G13"/>
    <mergeCell ref="B16:G16"/>
  </mergeCells>
  <pageMargins left="0.7" right="0.7" top="0.75" bottom="0.75" header="0.3" footer="0.3"/>
  <pageSetup scale="74" orientation="portrait" horizontalDpi="1200" verticalDpi="1200"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P28"/>
  <sheetViews>
    <sheetView workbookViewId="0">
      <selection activeCell="K4" sqref="K4"/>
    </sheetView>
  </sheetViews>
  <sheetFormatPr defaultColWidth="8.85546875" defaultRowHeight="15" x14ac:dyDescent="0.25"/>
  <cols>
    <col min="1" max="1" width="3.7109375" customWidth="1"/>
    <col min="2" max="2" width="47.7109375" customWidth="1"/>
    <col min="3" max="3" width="17.7109375" customWidth="1"/>
    <col min="4" max="6" width="17.85546875" customWidth="1"/>
    <col min="7" max="7" width="19.7109375" customWidth="1"/>
    <col min="8" max="8" width="15.7109375" customWidth="1"/>
    <col min="9" max="10" width="3.42578125" customWidth="1"/>
    <col min="11" max="11" width="32.42578125" customWidth="1"/>
    <col min="12" max="12" width="14.7109375" customWidth="1"/>
    <col min="13" max="13" width="4.42578125" customWidth="1"/>
    <col min="14" max="14" width="32.42578125" customWidth="1"/>
    <col min="15" max="15" width="14.7109375" customWidth="1"/>
    <col min="16" max="16" width="3.7109375" customWidth="1"/>
  </cols>
  <sheetData>
    <row r="1" spans="2:16" ht="18.75" x14ac:dyDescent="0.3">
      <c r="B1" s="341" t="s">
        <v>106</v>
      </c>
      <c r="C1" s="341"/>
      <c r="D1" s="341"/>
      <c r="E1" s="341"/>
      <c r="F1" s="341"/>
      <c r="G1" s="341"/>
      <c r="H1" s="341"/>
    </row>
    <row r="2" spans="2:16" x14ac:dyDescent="0.25">
      <c r="B2" s="342" t="s">
        <v>107</v>
      </c>
      <c r="C2" s="342"/>
      <c r="D2" s="342"/>
      <c r="E2" s="342"/>
      <c r="F2" s="342"/>
      <c r="G2" s="342"/>
      <c r="H2" s="342"/>
    </row>
    <row r="3" spans="2:16" x14ac:dyDescent="0.25">
      <c r="B3" s="342" t="s">
        <v>108</v>
      </c>
      <c r="C3" s="342"/>
      <c r="D3" s="342"/>
      <c r="E3" s="342"/>
      <c r="F3" s="342"/>
      <c r="G3" s="342"/>
      <c r="H3" s="342"/>
    </row>
    <row r="4" spans="2:16" ht="15.75" thickBot="1" x14ac:dyDescent="0.3">
      <c r="B4" s="342" t="s">
        <v>109</v>
      </c>
      <c r="C4" s="342"/>
      <c r="D4" s="342"/>
      <c r="E4" s="342"/>
      <c r="F4" s="342"/>
      <c r="G4" s="342"/>
      <c r="H4" s="342"/>
    </row>
    <row r="5" spans="2:16" x14ac:dyDescent="0.25">
      <c r="B5" s="343" t="s">
        <v>110</v>
      </c>
      <c r="C5" s="159" t="s">
        <v>111</v>
      </c>
      <c r="D5" s="18"/>
      <c r="E5" s="18"/>
      <c r="F5" s="18"/>
      <c r="G5" s="18"/>
      <c r="H5" s="161"/>
    </row>
    <row r="6" spans="2:16" ht="15.75" thickBot="1" x14ac:dyDescent="0.3">
      <c r="B6" s="344"/>
      <c r="C6" s="160" t="s">
        <v>32</v>
      </c>
      <c r="D6" s="162" t="e">
        <f>D5/C8</f>
        <v>#DIV/0!</v>
      </c>
      <c r="E6" s="162" t="e">
        <f>E5/D8</f>
        <v>#DIV/0!</v>
      </c>
      <c r="F6" s="162" t="e">
        <f>F5/E8</f>
        <v>#DIV/0!</v>
      </c>
      <c r="G6" s="345"/>
      <c r="H6" s="346"/>
    </row>
    <row r="7" spans="2:16" ht="15.75" thickBot="1" x14ac:dyDescent="0.3">
      <c r="B7" s="163"/>
      <c r="C7" s="155" t="s">
        <v>112</v>
      </c>
      <c r="D7" s="155" t="s">
        <v>113</v>
      </c>
      <c r="E7" s="155" t="s">
        <v>114</v>
      </c>
      <c r="F7" s="155" t="s">
        <v>115</v>
      </c>
      <c r="G7" s="347" t="s">
        <v>116</v>
      </c>
      <c r="H7" s="348"/>
      <c r="J7" s="349" t="s">
        <v>0</v>
      </c>
      <c r="K7" s="350"/>
      <c r="L7" s="350"/>
      <c r="M7" s="350"/>
      <c r="N7" s="350"/>
      <c r="O7" s="350"/>
      <c r="P7" s="351"/>
    </row>
    <row r="8" spans="2:16" ht="15.75" thickBot="1" x14ac:dyDescent="0.3">
      <c r="B8" s="16" t="s">
        <v>226</v>
      </c>
      <c r="C8" s="18" t="e">
        <f>O17</f>
        <v>#DIV/0!</v>
      </c>
      <c r="D8" s="18" t="e">
        <f>C8*(1+D6)</f>
        <v>#DIV/0!</v>
      </c>
      <c r="E8" s="18" t="e">
        <f>D8*(1+E6)</f>
        <v>#DIV/0!</v>
      </c>
      <c r="F8" s="18" t="e">
        <f>E8*(1+F6)</f>
        <v>#DIV/0!</v>
      </c>
      <c r="G8" s="164" t="s">
        <v>117</v>
      </c>
      <c r="H8" s="165" t="s">
        <v>118</v>
      </c>
      <c r="J8" s="279"/>
      <c r="K8" s="280"/>
      <c r="L8" s="280"/>
      <c r="M8" s="280"/>
      <c r="N8" s="280"/>
      <c r="O8" s="280"/>
      <c r="P8" s="281"/>
    </row>
    <row r="9" spans="2:16" x14ac:dyDescent="0.25">
      <c r="B9" s="163" t="s">
        <v>222</v>
      </c>
      <c r="C9" s="166">
        <f>L24</f>
        <v>0</v>
      </c>
      <c r="D9" s="166" t="e">
        <f>C9*(1+D6)</f>
        <v>#DIV/0!</v>
      </c>
      <c r="E9" s="166" t="e">
        <f>D9*(1+E6)</f>
        <v>#DIV/0!</v>
      </c>
      <c r="F9" s="166" t="e">
        <f>E9*(1+F6)</f>
        <v>#DIV/0!</v>
      </c>
      <c r="G9" s="180" t="e">
        <f>F9-C9</f>
        <v>#DIV/0!</v>
      </c>
      <c r="H9" s="167" t="e">
        <f>(F9-C9)/C9</f>
        <v>#DIV/0!</v>
      </c>
      <c r="J9" s="279"/>
      <c r="K9" s="1" t="s">
        <v>1</v>
      </c>
      <c r="L9" s="2">
        <f>'Summary of Basic Information'!D5</f>
        <v>0</v>
      </c>
      <c r="M9" s="280"/>
      <c r="N9" s="1" t="s">
        <v>2</v>
      </c>
      <c r="O9" s="2">
        <f>'Summary of Basic Information'!G5</f>
        <v>0</v>
      </c>
      <c r="P9" s="281"/>
    </row>
    <row r="10" spans="2:16" ht="15.75" thickBot="1" x14ac:dyDescent="0.3">
      <c r="B10" s="168" t="s">
        <v>223</v>
      </c>
      <c r="C10" s="20">
        <f>L25</f>
        <v>0</v>
      </c>
      <c r="D10" s="20" t="e">
        <f>C10*(1+D6)</f>
        <v>#DIV/0!</v>
      </c>
      <c r="E10" s="20" t="e">
        <f>D10*(1+E6)</f>
        <v>#DIV/0!</v>
      </c>
      <c r="F10" s="20" t="e">
        <f>E10*(1+F6)</f>
        <v>#DIV/0!</v>
      </c>
      <c r="G10" s="169" t="e">
        <f>F10-C10</f>
        <v>#DIV/0!</v>
      </c>
      <c r="H10" s="170" t="e">
        <f>(F10-C10)/C10</f>
        <v>#DIV/0!</v>
      </c>
      <c r="J10" s="279"/>
      <c r="K10" s="280"/>
      <c r="L10" s="280"/>
      <c r="M10" s="280"/>
      <c r="N10" s="280"/>
      <c r="O10" s="280"/>
      <c r="P10" s="281"/>
    </row>
    <row r="11" spans="2:16" x14ac:dyDescent="0.25">
      <c r="B11" s="163" t="s">
        <v>224</v>
      </c>
      <c r="C11" s="166">
        <f>C9+C10</f>
        <v>0</v>
      </c>
      <c r="D11" s="166" t="e">
        <f>D9+D10</f>
        <v>#DIV/0!</v>
      </c>
      <c r="E11" s="166" t="e">
        <f>E9+E10</f>
        <v>#DIV/0!</v>
      </c>
      <c r="F11" s="166" t="e">
        <f>F9+F10</f>
        <v>#DIV/0!</v>
      </c>
      <c r="G11" s="180" t="e">
        <f>F11-C11</f>
        <v>#DIV/0!</v>
      </c>
      <c r="H11" s="167"/>
      <c r="J11" s="279"/>
      <c r="K11" s="154"/>
      <c r="L11" s="154"/>
      <c r="M11" s="280"/>
      <c r="N11" s="154"/>
      <c r="O11" s="154"/>
      <c r="P11" s="281"/>
    </row>
    <row r="12" spans="2:16" x14ac:dyDescent="0.25">
      <c r="B12" s="163" t="s">
        <v>130</v>
      </c>
      <c r="C12" s="166"/>
      <c r="D12" s="166" t="e">
        <f>D11-C11</f>
        <v>#DIV/0!</v>
      </c>
      <c r="E12" s="166" t="e">
        <f>E11-D11</f>
        <v>#DIV/0!</v>
      </c>
      <c r="F12" s="166" t="e">
        <f>F11-E11</f>
        <v>#DIV/0!</v>
      </c>
      <c r="G12" s="180"/>
      <c r="H12" s="167"/>
      <c r="J12" s="279"/>
      <c r="K12" s="1" t="s">
        <v>3</v>
      </c>
      <c r="L12" s="1">
        <f>'Summary of Basic Information'!D7</f>
        <v>0</v>
      </c>
      <c r="M12" s="280"/>
      <c r="N12" s="1" t="s">
        <v>200</v>
      </c>
      <c r="O12" s="3">
        <f>'Summary of Basic Information'!G7</f>
        <v>0</v>
      </c>
      <c r="P12" s="281"/>
    </row>
    <row r="13" spans="2:16" ht="15.75" thickBot="1" x14ac:dyDescent="0.3">
      <c r="B13" s="163" t="s">
        <v>225</v>
      </c>
      <c r="C13" s="171"/>
      <c r="D13" s="215" t="e">
        <f>(D11-C11)/C11</f>
        <v>#DIV/0!</v>
      </c>
      <c r="E13" s="215" t="e">
        <f>(E11-D11)/D11</f>
        <v>#DIV/0!</v>
      </c>
      <c r="F13" s="215" t="e">
        <f>(F11-E11)/E11</f>
        <v>#DIV/0!</v>
      </c>
      <c r="G13" s="172"/>
      <c r="H13" s="170" t="e">
        <f>H9</f>
        <v>#DIV/0!</v>
      </c>
      <c r="J13" s="279"/>
      <c r="K13" s="1" t="s">
        <v>4</v>
      </c>
      <c r="L13" s="1">
        <f>'Summary of Basic Information'!D8</f>
        <v>0</v>
      </c>
      <c r="M13" s="280"/>
      <c r="N13" s="280"/>
      <c r="O13" s="280"/>
      <c r="P13" s="281"/>
    </row>
    <row r="14" spans="2:16" ht="15.75" thickBot="1" x14ac:dyDescent="0.3">
      <c r="B14" s="352"/>
      <c r="C14" s="353"/>
      <c r="D14" s="353"/>
      <c r="E14" s="353"/>
      <c r="F14" s="353"/>
      <c r="G14" s="353"/>
      <c r="H14" s="354"/>
      <c r="J14" s="279"/>
      <c r="K14" s="1" t="s">
        <v>5</v>
      </c>
      <c r="L14" s="1">
        <f>'Summary of Basic Information'!D9</f>
        <v>0</v>
      </c>
      <c r="M14" s="280"/>
      <c r="N14" s="1" t="s">
        <v>6</v>
      </c>
      <c r="O14" s="3" t="e">
        <f>'Summary of Basic Information'!G9</f>
        <v>#DIV/0!</v>
      </c>
      <c r="P14" s="281"/>
    </row>
    <row r="15" spans="2:16" ht="15.75" thickBot="1" x14ac:dyDescent="0.3">
      <c r="B15" s="355" t="s">
        <v>120</v>
      </c>
      <c r="C15" s="356"/>
      <c r="D15" s="356"/>
      <c r="E15" s="356"/>
      <c r="F15" s="356"/>
      <c r="G15" s="356"/>
      <c r="H15" s="357"/>
      <c r="J15" s="279"/>
      <c r="K15" s="1" t="s">
        <v>7</v>
      </c>
      <c r="L15" s="1">
        <f>'Summary of Basic Information'!D10</f>
        <v>0</v>
      </c>
      <c r="M15" s="280"/>
      <c r="N15" s="1" t="s">
        <v>8</v>
      </c>
      <c r="O15" s="3" t="e">
        <f>'Summary of Basic Information'!G10</f>
        <v>#DIV/0!</v>
      </c>
      <c r="P15" s="281"/>
    </row>
    <row r="16" spans="2:16" x14ac:dyDescent="0.25">
      <c r="B16" s="358" t="s">
        <v>121</v>
      </c>
      <c r="C16" s="359"/>
      <c r="D16" s="359"/>
      <c r="E16" s="359"/>
      <c r="F16" s="360"/>
      <c r="G16" s="218">
        <f>SUM(G17:G18)</f>
        <v>0</v>
      </c>
      <c r="H16" s="220" t="e">
        <f>G16/C11</f>
        <v>#DIV/0!</v>
      </c>
      <c r="J16" s="279"/>
      <c r="K16" s="1" t="s">
        <v>198</v>
      </c>
      <c r="L16" s="1">
        <f>'Summary of Basic Information'!D11</f>
        <v>0</v>
      </c>
      <c r="M16" s="280"/>
      <c r="N16" s="280"/>
      <c r="O16" s="280"/>
      <c r="P16" s="281"/>
    </row>
    <row r="17" spans="2:16" x14ac:dyDescent="0.25">
      <c r="B17" s="173" t="s">
        <v>122</v>
      </c>
      <c r="C17" s="174"/>
      <c r="D17" s="174"/>
      <c r="E17" s="174"/>
      <c r="F17" s="174"/>
      <c r="G17" s="175"/>
      <c r="H17" s="216"/>
      <c r="J17" s="279"/>
      <c r="K17" s="1" t="s">
        <v>199</v>
      </c>
      <c r="L17" s="1" t="e">
        <f>'Summary of Basic Information'!D12</f>
        <v>#DIV/0!</v>
      </c>
      <c r="M17" s="280"/>
      <c r="N17" s="1" t="s">
        <v>207</v>
      </c>
      <c r="O17" s="201" t="e">
        <f>'Summary of Basic Information'!G12</f>
        <v>#DIV/0!</v>
      </c>
      <c r="P17" s="281"/>
    </row>
    <row r="18" spans="2:16" ht="15.75" thickBot="1" x14ac:dyDescent="0.3">
      <c r="B18" s="176" t="s">
        <v>123</v>
      </c>
      <c r="C18" s="160"/>
      <c r="D18" s="20"/>
      <c r="E18" s="20"/>
      <c r="F18" s="20"/>
      <c r="G18" s="169"/>
      <c r="H18" s="221"/>
      <c r="J18" s="279"/>
      <c r="K18" s="199"/>
      <c r="L18" s="199"/>
      <c r="M18" s="280"/>
      <c r="N18" s="199"/>
      <c r="O18" s="200"/>
      <c r="P18" s="281"/>
    </row>
    <row r="19" spans="2:16" ht="15.75" thickBot="1" x14ac:dyDescent="0.3">
      <c r="B19" s="358" t="s">
        <v>124</v>
      </c>
      <c r="C19" s="359"/>
      <c r="D19" s="359"/>
      <c r="E19" s="359"/>
      <c r="F19" s="359"/>
      <c r="G19" s="175">
        <f>G20</f>
        <v>0</v>
      </c>
      <c r="H19" s="222" t="e">
        <f>G19/C11</f>
        <v>#DIV/0!</v>
      </c>
      <c r="J19" s="273"/>
      <c r="K19" s="274"/>
      <c r="L19" s="274"/>
      <c r="M19" s="274"/>
      <c r="N19" s="274"/>
      <c r="O19" s="274"/>
      <c r="P19" s="275"/>
    </row>
    <row r="20" spans="2:16" ht="15.75" thickBot="1" x14ac:dyDescent="0.3">
      <c r="B20" s="177" t="s">
        <v>125</v>
      </c>
      <c r="C20" s="158"/>
      <c r="D20" s="166"/>
      <c r="E20" s="166"/>
      <c r="F20" s="166"/>
      <c r="G20" s="180"/>
      <c r="H20" s="216"/>
    </row>
    <row r="21" spans="2:16" x14ac:dyDescent="0.25">
      <c r="B21" s="358" t="s">
        <v>126</v>
      </c>
      <c r="C21" s="359"/>
      <c r="D21" s="359"/>
      <c r="E21" s="359"/>
      <c r="F21" s="360"/>
      <c r="G21" s="218">
        <f>G22</f>
        <v>0</v>
      </c>
      <c r="H21" s="220" t="e">
        <f>G21/C11</f>
        <v>#DIV/0!</v>
      </c>
      <c r="J21" s="349" t="s">
        <v>40</v>
      </c>
      <c r="K21" s="350"/>
      <c r="L21" s="350"/>
      <c r="M21" s="351"/>
    </row>
    <row r="22" spans="2:16" ht="15.75" thickBot="1" x14ac:dyDescent="0.3">
      <c r="B22" s="176" t="s">
        <v>125</v>
      </c>
      <c r="C22" s="160"/>
      <c r="D22" s="20"/>
      <c r="E22" s="20"/>
      <c r="F22" s="20"/>
      <c r="G22" s="219"/>
      <c r="H22" s="223"/>
      <c r="J22" s="279"/>
      <c r="K22" s="280"/>
      <c r="L22" s="280"/>
      <c r="M22" s="281"/>
    </row>
    <row r="23" spans="2:16" ht="15.75" thickBot="1" x14ac:dyDescent="0.3">
      <c r="B23" s="358" t="s">
        <v>127</v>
      </c>
      <c r="C23" s="359"/>
      <c r="D23" s="359"/>
      <c r="E23" s="359"/>
      <c r="F23" s="360"/>
      <c r="G23" s="175">
        <f>G24</f>
        <v>0</v>
      </c>
      <c r="H23" s="222" t="e">
        <f>G23/C11</f>
        <v>#DIV/0!</v>
      </c>
      <c r="J23" s="279"/>
      <c r="K23" s="280"/>
      <c r="L23" s="361" t="s">
        <v>13</v>
      </c>
      <c r="M23" s="362"/>
    </row>
    <row r="24" spans="2:16" ht="15.75" thickBot="1" x14ac:dyDescent="0.3">
      <c r="B24" s="177" t="s">
        <v>125</v>
      </c>
      <c r="C24" s="158"/>
      <c r="D24" s="166"/>
      <c r="E24" s="166"/>
      <c r="F24" s="166"/>
      <c r="G24" s="180"/>
      <c r="H24" s="216"/>
      <c r="J24" s="363" t="s">
        <v>149</v>
      </c>
      <c r="K24" s="364"/>
      <c r="L24" s="365">
        <f>O12</f>
        <v>0</v>
      </c>
      <c r="M24" s="366"/>
    </row>
    <row r="25" spans="2:16" ht="15.75" thickBot="1" x14ac:dyDescent="0.3">
      <c r="B25" s="156" t="s">
        <v>128</v>
      </c>
      <c r="C25" s="157"/>
      <c r="D25" s="178">
        <f>D17+D18+D20+D22+D24</f>
        <v>0</v>
      </c>
      <c r="E25" s="178">
        <f>E17+E18+E20+E22+E24</f>
        <v>0</v>
      </c>
      <c r="F25" s="178">
        <f>F17+F18+F20+F22+F24</f>
        <v>0</v>
      </c>
      <c r="G25" s="179">
        <f>G16+G19+G21+G23</f>
        <v>0</v>
      </c>
      <c r="H25" s="165" t="e">
        <f>H16+H19+H21+H23</f>
        <v>#DIV/0!</v>
      </c>
      <c r="J25" s="311" t="s">
        <v>223</v>
      </c>
      <c r="K25" s="312"/>
      <c r="L25" s="369">
        <f>'Summary Base Year Model'!C29</f>
        <v>0</v>
      </c>
      <c r="M25" s="370"/>
    </row>
    <row r="26" spans="2:16" ht="15.75" thickBot="1" x14ac:dyDescent="0.3">
      <c r="B26" s="371"/>
      <c r="C26" s="372"/>
      <c r="D26" s="372"/>
      <c r="E26" s="372"/>
      <c r="F26" s="372"/>
      <c r="G26" s="372"/>
      <c r="H26" s="373"/>
      <c r="J26" s="313" t="s">
        <v>129</v>
      </c>
      <c r="K26" s="314"/>
      <c r="L26" s="374" t="e">
        <f>L25/L24</f>
        <v>#DIV/0!</v>
      </c>
      <c r="M26" s="375"/>
    </row>
    <row r="27" spans="2:16" ht="15.75" thickBot="1" x14ac:dyDescent="0.3">
      <c r="B27" s="376" t="s">
        <v>130</v>
      </c>
      <c r="C27" s="377"/>
      <c r="D27" s="181" t="e">
        <f>(D11+D25)-C11</f>
        <v>#DIV/0!</v>
      </c>
      <c r="E27" s="181" t="e">
        <f>(E11+E25)-D11</f>
        <v>#DIV/0!</v>
      </c>
      <c r="F27" s="181" t="e">
        <f>(F11+F25)-E11</f>
        <v>#DIV/0!</v>
      </c>
      <c r="G27" s="182" t="s">
        <v>131</v>
      </c>
      <c r="H27" s="183" t="e">
        <f>G11+G25</f>
        <v>#DIV/0!</v>
      </c>
    </row>
    <row r="28" spans="2:16" ht="15.75" thickBot="1" x14ac:dyDescent="0.3">
      <c r="B28" s="367" t="s">
        <v>132</v>
      </c>
      <c r="C28" s="368"/>
      <c r="D28" s="184" t="e">
        <f>D27/C11</f>
        <v>#DIV/0!</v>
      </c>
      <c r="E28" s="184" t="e">
        <f>E27/D11</f>
        <v>#DIV/0!</v>
      </c>
      <c r="F28" s="184" t="e">
        <f>F27/E11</f>
        <v>#DIV/0!</v>
      </c>
      <c r="G28" s="185" t="s">
        <v>133</v>
      </c>
      <c r="H28" s="217" t="e">
        <f>H27/C11</f>
        <v>#DIV/0!</v>
      </c>
    </row>
  </sheetData>
  <mergeCells count="36">
    <mergeCell ref="J24:K24"/>
    <mergeCell ref="L24:M24"/>
    <mergeCell ref="B28:C28"/>
    <mergeCell ref="J25:K25"/>
    <mergeCell ref="L25:M25"/>
    <mergeCell ref="B26:H26"/>
    <mergeCell ref="J26:K26"/>
    <mergeCell ref="L26:M26"/>
    <mergeCell ref="B27:C27"/>
    <mergeCell ref="J19:P19"/>
    <mergeCell ref="J22:M22"/>
    <mergeCell ref="B23:F23"/>
    <mergeCell ref="J23:K23"/>
    <mergeCell ref="L23:M23"/>
    <mergeCell ref="B21:F21"/>
    <mergeCell ref="J21:M21"/>
    <mergeCell ref="B19:F19"/>
    <mergeCell ref="G7:H7"/>
    <mergeCell ref="J7:P7"/>
    <mergeCell ref="J8:P8"/>
    <mergeCell ref="J9:J18"/>
    <mergeCell ref="M9:M18"/>
    <mergeCell ref="P9:P18"/>
    <mergeCell ref="K10:L10"/>
    <mergeCell ref="N10:O10"/>
    <mergeCell ref="N13:O13"/>
    <mergeCell ref="B14:H14"/>
    <mergeCell ref="B15:H15"/>
    <mergeCell ref="B16:F16"/>
    <mergeCell ref="N16:O16"/>
    <mergeCell ref="B1:H1"/>
    <mergeCell ref="B2:H2"/>
    <mergeCell ref="B3:H3"/>
    <mergeCell ref="B4:H4"/>
    <mergeCell ref="B5:B6"/>
    <mergeCell ref="G6:H6"/>
  </mergeCells>
  <pageMargins left="0.25" right="0.25" top="0.75" bottom="0.75" header="0.3" footer="0.3"/>
  <pageSetup orientation="landscape"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H24"/>
  <sheetViews>
    <sheetView workbookViewId="0"/>
  </sheetViews>
  <sheetFormatPr defaultColWidth="8.85546875" defaultRowHeight="15" x14ac:dyDescent="0.25"/>
  <cols>
    <col min="1" max="1" width="3.7109375" customWidth="1"/>
    <col min="2" max="2" width="35.42578125" customWidth="1"/>
    <col min="3" max="6" width="15.7109375" customWidth="1"/>
    <col min="7" max="7" width="17.7109375" customWidth="1"/>
    <col min="8" max="8" width="16.7109375" customWidth="1"/>
  </cols>
  <sheetData>
    <row r="1" spans="2:8" ht="18.75" x14ac:dyDescent="0.3">
      <c r="B1" s="341" t="s">
        <v>134</v>
      </c>
      <c r="C1" s="341"/>
      <c r="D1" s="341"/>
      <c r="E1" s="341"/>
      <c r="F1" s="341"/>
      <c r="G1" s="341"/>
      <c r="H1" s="341"/>
    </row>
    <row r="2" spans="2:8" x14ac:dyDescent="0.25">
      <c r="B2" s="342" t="s">
        <v>107</v>
      </c>
      <c r="C2" s="342"/>
      <c r="D2" s="342"/>
      <c r="E2" s="342"/>
      <c r="F2" s="342"/>
      <c r="G2" s="342"/>
      <c r="H2" s="342"/>
    </row>
    <row r="3" spans="2:8" x14ac:dyDescent="0.25">
      <c r="B3" s="342" t="s">
        <v>108</v>
      </c>
      <c r="C3" s="342"/>
      <c r="D3" s="342"/>
      <c r="E3" s="342"/>
      <c r="F3" s="342"/>
      <c r="G3" s="342"/>
      <c r="H3" s="342"/>
    </row>
    <row r="4" spans="2:8" ht="15.75" thickBot="1" x14ac:dyDescent="0.3">
      <c r="B4" s="389" t="s">
        <v>109</v>
      </c>
      <c r="C4" s="389"/>
      <c r="D4" s="389"/>
      <c r="E4" s="389"/>
      <c r="F4" s="389"/>
      <c r="G4" s="389"/>
      <c r="H4" s="389"/>
    </row>
    <row r="5" spans="2:8" ht="15.75" thickBot="1" x14ac:dyDescent="0.3">
      <c r="B5" s="361"/>
      <c r="C5" s="390" t="s">
        <v>112</v>
      </c>
      <c r="D5" s="392" t="s">
        <v>113</v>
      </c>
      <c r="E5" s="392" t="s">
        <v>114</v>
      </c>
      <c r="F5" s="394" t="s">
        <v>115</v>
      </c>
      <c r="G5" s="361" t="s">
        <v>135</v>
      </c>
      <c r="H5" s="362"/>
    </row>
    <row r="6" spans="2:8" ht="15.75" thickBot="1" x14ac:dyDescent="0.3">
      <c r="B6" s="291"/>
      <c r="C6" s="391"/>
      <c r="D6" s="393"/>
      <c r="E6" s="393"/>
      <c r="F6" s="395"/>
      <c r="G6" s="186" t="s">
        <v>117</v>
      </c>
      <c r="H6" s="186" t="s">
        <v>118</v>
      </c>
    </row>
    <row r="7" spans="2:8" x14ac:dyDescent="0.25">
      <c r="B7" s="150" t="s">
        <v>227</v>
      </c>
      <c r="C7" s="187">
        <f>'Impact of Collective Agreement'!C9</f>
        <v>0</v>
      </c>
      <c r="D7" s="188" t="e">
        <f>'Impact of Collective Agreement'!D9</f>
        <v>#DIV/0!</v>
      </c>
      <c r="E7" s="188" t="e">
        <f>'Impact of Collective Agreement'!E9</f>
        <v>#DIV/0!</v>
      </c>
      <c r="F7" s="188" t="e">
        <f>'Impact of Collective Agreement'!F9</f>
        <v>#DIV/0!</v>
      </c>
      <c r="G7" s="189" t="e">
        <f>F7-C7</f>
        <v>#DIV/0!</v>
      </c>
      <c r="H7" s="190" t="e">
        <f>G7/C7</f>
        <v>#DIV/0!</v>
      </c>
    </row>
    <row r="8" spans="2:8" x14ac:dyDescent="0.25">
      <c r="B8" s="149" t="s">
        <v>223</v>
      </c>
      <c r="C8" s="191">
        <f>'Impact of Collective Agreement'!C10</f>
        <v>0</v>
      </c>
      <c r="D8" s="192" t="e">
        <f>'Impact of Collective Agreement'!D10</f>
        <v>#DIV/0!</v>
      </c>
      <c r="E8" s="192" t="e">
        <f>'Impact of Collective Agreement'!E10</f>
        <v>#DIV/0!</v>
      </c>
      <c r="F8" s="192" t="e">
        <f>'Impact of Collective Agreement'!F10</f>
        <v>#DIV/0!</v>
      </c>
      <c r="G8" s="189" t="e">
        <f>F8-C8</f>
        <v>#DIV/0!</v>
      </c>
      <c r="H8" s="190" t="e">
        <f>G8/C8</f>
        <v>#DIV/0!</v>
      </c>
    </row>
    <row r="9" spans="2:8" x14ac:dyDescent="0.25">
      <c r="B9" s="149" t="s">
        <v>137</v>
      </c>
      <c r="C9" s="191">
        <v>0</v>
      </c>
      <c r="D9" s="192">
        <f>'Impact of Collective Agreement'!D17+'Impact of Collective Agreement'!D18</f>
        <v>0</v>
      </c>
      <c r="E9" s="192">
        <f>'Impact of Collective Agreement'!E17+'Impact of Collective Agreement'!E18</f>
        <v>0</v>
      </c>
      <c r="F9" s="192">
        <f>'Impact of Collective Agreement'!F17+'Impact of Collective Agreement'!F18</f>
        <v>0</v>
      </c>
      <c r="G9" s="189">
        <f>F9-C9</f>
        <v>0</v>
      </c>
      <c r="H9" s="190" t="e">
        <f>G9/C9</f>
        <v>#DIV/0!</v>
      </c>
    </row>
    <row r="10" spans="2:8" x14ac:dyDescent="0.25">
      <c r="B10" s="149" t="s">
        <v>138</v>
      </c>
      <c r="C10" s="191">
        <v>0</v>
      </c>
      <c r="D10" s="192">
        <f>'Impact of Collective Agreement'!D22</f>
        <v>0</v>
      </c>
      <c r="E10" s="192">
        <f>'Impact of Collective Agreement'!E22</f>
        <v>0</v>
      </c>
      <c r="F10" s="192">
        <f>'Impact of Collective Agreement'!F22</f>
        <v>0</v>
      </c>
      <c r="G10" s="189">
        <f>F10-C10</f>
        <v>0</v>
      </c>
      <c r="H10" s="190" t="e">
        <f>G10/C10</f>
        <v>#DIV/0!</v>
      </c>
    </row>
    <row r="11" spans="2:8" ht="15.75" thickBot="1" x14ac:dyDescent="0.3">
      <c r="B11" s="151" t="s">
        <v>228</v>
      </c>
      <c r="C11" s="239">
        <f>'Summary Base Year Model'!$C$30</f>
        <v>0</v>
      </c>
      <c r="D11" s="241">
        <f>'Summary Base Year Model'!$C$30</f>
        <v>0</v>
      </c>
      <c r="E11" s="198">
        <f>'Summary Base Year Model'!$C$30</f>
        <v>0</v>
      </c>
      <c r="F11" s="197">
        <f>'Summary Base Year Model'!$C$30</f>
        <v>0</v>
      </c>
      <c r="G11" s="189">
        <f>F11-C11</f>
        <v>0</v>
      </c>
      <c r="H11" s="190"/>
    </row>
    <row r="12" spans="2:8" ht="15.75" thickBot="1" x14ac:dyDescent="0.3">
      <c r="B12" s="148" t="s">
        <v>140</v>
      </c>
      <c r="C12" s="193">
        <f>SUM(C7:C11)</f>
        <v>0</v>
      </c>
      <c r="D12" s="194" t="e">
        <f>SUM(D7:D11)</f>
        <v>#DIV/0!</v>
      </c>
      <c r="E12" s="194" t="e">
        <f>SUM(E7:E11)</f>
        <v>#DIV/0!</v>
      </c>
      <c r="F12" s="195" t="e">
        <f>SUM(F7:F11)</f>
        <v>#DIV/0!</v>
      </c>
      <c r="G12" s="196" t="e">
        <f>SUM(G7:G11)</f>
        <v>#DIV/0!</v>
      </c>
      <c r="H12" s="224" t="e">
        <f>G12/(C7+C8)</f>
        <v>#DIV/0!</v>
      </c>
    </row>
    <row r="14" spans="2:8" x14ac:dyDescent="0.25">
      <c r="B14" s="383" t="s">
        <v>148</v>
      </c>
      <c r="C14" s="384"/>
      <c r="D14" s="384"/>
      <c r="E14" s="384"/>
      <c r="F14" s="384"/>
      <c r="G14" s="384"/>
      <c r="H14" s="385"/>
    </row>
    <row r="15" spans="2:8" x14ac:dyDescent="0.25">
      <c r="B15" s="386"/>
      <c r="C15" s="387"/>
      <c r="D15" s="387"/>
      <c r="E15" s="387"/>
      <c r="F15" s="387"/>
      <c r="G15" s="387"/>
      <c r="H15" s="388"/>
    </row>
    <row r="16" spans="2:8" x14ac:dyDescent="0.25">
      <c r="B16" s="378"/>
      <c r="C16" s="312"/>
      <c r="D16" s="312"/>
      <c r="E16" s="312"/>
      <c r="F16" s="312"/>
      <c r="G16" s="312"/>
      <c r="H16" s="379"/>
    </row>
    <row r="17" spans="2:8" x14ac:dyDescent="0.25">
      <c r="B17" s="378"/>
      <c r="C17" s="312"/>
      <c r="D17" s="312"/>
      <c r="E17" s="312"/>
      <c r="F17" s="312"/>
      <c r="G17" s="312"/>
      <c r="H17" s="379"/>
    </row>
    <row r="18" spans="2:8" x14ac:dyDescent="0.25">
      <c r="B18" s="378"/>
      <c r="C18" s="312"/>
      <c r="D18" s="312"/>
      <c r="E18" s="312"/>
      <c r="F18" s="312"/>
      <c r="G18" s="312"/>
      <c r="H18" s="379"/>
    </row>
    <row r="19" spans="2:8" x14ac:dyDescent="0.25">
      <c r="B19" s="378"/>
      <c r="C19" s="312"/>
      <c r="D19" s="312"/>
      <c r="E19" s="312"/>
      <c r="F19" s="312"/>
      <c r="G19" s="312"/>
      <c r="H19" s="379"/>
    </row>
    <row r="20" spans="2:8" x14ac:dyDescent="0.25">
      <c r="B20" s="378"/>
      <c r="C20" s="312"/>
      <c r="D20" s="312"/>
      <c r="E20" s="312"/>
      <c r="F20" s="312"/>
      <c r="G20" s="312"/>
      <c r="H20" s="379"/>
    </row>
    <row r="21" spans="2:8" x14ac:dyDescent="0.25">
      <c r="B21" s="378"/>
      <c r="C21" s="312"/>
      <c r="D21" s="312"/>
      <c r="E21" s="312"/>
      <c r="F21" s="312"/>
      <c r="G21" s="312"/>
      <c r="H21" s="379"/>
    </row>
    <row r="22" spans="2:8" x14ac:dyDescent="0.25">
      <c r="B22" s="378"/>
      <c r="C22" s="312"/>
      <c r="D22" s="312"/>
      <c r="E22" s="312"/>
      <c r="F22" s="312"/>
      <c r="G22" s="312"/>
      <c r="H22" s="379"/>
    </row>
    <row r="23" spans="2:8" x14ac:dyDescent="0.25">
      <c r="B23" s="378"/>
      <c r="C23" s="312"/>
      <c r="D23" s="312"/>
      <c r="E23" s="312"/>
      <c r="F23" s="312"/>
      <c r="G23" s="312"/>
      <c r="H23" s="379"/>
    </row>
    <row r="24" spans="2:8" x14ac:dyDescent="0.25">
      <c r="B24" s="380"/>
      <c r="C24" s="381"/>
      <c r="D24" s="381"/>
      <c r="E24" s="381"/>
      <c r="F24" s="381"/>
      <c r="G24" s="381"/>
      <c r="H24" s="382"/>
    </row>
  </sheetData>
  <mergeCells count="12">
    <mergeCell ref="B16:H24"/>
    <mergeCell ref="B14:H15"/>
    <mergeCell ref="B1:H1"/>
    <mergeCell ref="B2:H2"/>
    <mergeCell ref="B3:H3"/>
    <mergeCell ref="B4:H4"/>
    <mergeCell ref="B5:B6"/>
    <mergeCell ref="C5:C6"/>
    <mergeCell ref="D5:D6"/>
    <mergeCell ref="E5:E6"/>
    <mergeCell ref="F5:F6"/>
    <mergeCell ref="G5:H5"/>
  </mergeCells>
  <pageMargins left="0.25" right="0.25" top="0.75" bottom="0.75" header="0.3" footer="0.3"/>
  <pageSetup orientation="landscape"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9"/>
  <sheetViews>
    <sheetView workbookViewId="0">
      <selection activeCell="B1" sqref="B1:K1"/>
    </sheetView>
  </sheetViews>
  <sheetFormatPr defaultColWidth="8.85546875" defaultRowHeight="15" x14ac:dyDescent="0.25"/>
  <cols>
    <col min="1" max="1" width="3.7109375" customWidth="1"/>
    <col min="2" max="2" width="34.85546875" customWidth="1"/>
    <col min="3" max="10" width="15.7109375" customWidth="1"/>
    <col min="11" max="11" width="11.7109375" customWidth="1"/>
  </cols>
  <sheetData>
    <row r="1" spans="2:11" ht="18.75" x14ac:dyDescent="0.3">
      <c r="B1" s="341" t="s">
        <v>144</v>
      </c>
      <c r="C1" s="341"/>
      <c r="D1" s="341"/>
      <c r="E1" s="341"/>
      <c r="F1" s="341"/>
      <c r="G1" s="341"/>
      <c r="H1" s="341"/>
      <c r="I1" s="341"/>
      <c r="J1" s="341"/>
      <c r="K1" s="341"/>
    </row>
    <row r="2" spans="2:11" x14ac:dyDescent="0.25">
      <c r="B2" s="342" t="s">
        <v>107</v>
      </c>
      <c r="C2" s="342"/>
      <c r="D2" s="342"/>
      <c r="E2" s="342"/>
      <c r="F2" s="342"/>
      <c r="G2" s="342"/>
      <c r="H2" s="342"/>
      <c r="I2" s="342"/>
      <c r="J2" s="342"/>
      <c r="K2" s="342"/>
    </row>
    <row r="3" spans="2:11" x14ac:dyDescent="0.25">
      <c r="B3" s="342" t="s">
        <v>108</v>
      </c>
      <c r="C3" s="342"/>
      <c r="D3" s="342"/>
      <c r="E3" s="342"/>
      <c r="F3" s="342"/>
      <c r="G3" s="342"/>
      <c r="H3" s="342"/>
      <c r="I3" s="342"/>
      <c r="J3" s="342"/>
      <c r="K3" s="342"/>
    </row>
    <row r="4" spans="2:11" ht="15.75" thickBot="1" x14ac:dyDescent="0.3">
      <c r="B4" s="405" t="s">
        <v>109</v>
      </c>
      <c r="C4" s="405"/>
      <c r="D4" s="405"/>
      <c r="E4" s="405"/>
      <c r="F4" s="405"/>
      <c r="G4" s="405"/>
      <c r="H4" s="405"/>
      <c r="I4" s="405"/>
      <c r="J4" s="405"/>
      <c r="K4" s="405"/>
    </row>
    <row r="5" spans="2:11" ht="15.75" thickBot="1" x14ac:dyDescent="0.3">
      <c r="B5" s="361"/>
      <c r="C5" s="343" t="s">
        <v>112</v>
      </c>
      <c r="D5" s="400" t="s">
        <v>113</v>
      </c>
      <c r="E5" s="400"/>
      <c r="F5" s="390" t="s">
        <v>114</v>
      </c>
      <c r="G5" s="402"/>
      <c r="H5" s="400" t="s">
        <v>115</v>
      </c>
      <c r="I5" s="400"/>
      <c r="J5" s="361" t="s">
        <v>135</v>
      </c>
      <c r="K5" s="362"/>
    </row>
    <row r="6" spans="2:11" ht="15.75" thickBot="1" x14ac:dyDescent="0.3">
      <c r="B6" s="291"/>
      <c r="C6" s="344"/>
      <c r="D6" s="401"/>
      <c r="E6" s="401"/>
      <c r="F6" s="403"/>
      <c r="G6" s="404"/>
      <c r="H6" s="401"/>
      <c r="I6" s="401"/>
      <c r="J6" s="240" t="s">
        <v>117</v>
      </c>
      <c r="K6" s="246" t="s">
        <v>118</v>
      </c>
    </row>
    <row r="7" spans="2:11" ht="15.75" thickBot="1" x14ac:dyDescent="0.3">
      <c r="B7" s="245"/>
      <c r="C7" s="231"/>
      <c r="D7" s="257" t="s">
        <v>146</v>
      </c>
      <c r="E7" s="232" t="s">
        <v>145</v>
      </c>
      <c r="F7" s="257" t="s">
        <v>146</v>
      </c>
      <c r="G7" s="256" t="s">
        <v>145</v>
      </c>
      <c r="H7" s="257" t="s">
        <v>146</v>
      </c>
      <c r="I7" s="232" t="s">
        <v>145</v>
      </c>
      <c r="J7" s="242"/>
      <c r="K7" s="243"/>
    </row>
    <row r="8" spans="2:11" x14ac:dyDescent="0.25">
      <c r="B8" s="229" t="s">
        <v>136</v>
      </c>
      <c r="C8" s="252">
        <f>'Summary of Changes'!C7</f>
        <v>0</v>
      </c>
      <c r="D8" s="258" t="e">
        <f>'Summary of Changes'!D7</f>
        <v>#DIV/0!</v>
      </c>
      <c r="E8" s="236"/>
      <c r="F8" s="258" t="e">
        <f>'Summary of Changes'!E7</f>
        <v>#DIV/0!</v>
      </c>
      <c r="G8" s="254"/>
      <c r="H8" s="258" t="e">
        <f>'Summary of Changes'!F7</f>
        <v>#DIV/0!</v>
      </c>
      <c r="I8" s="236"/>
      <c r="J8" s="237" t="e">
        <f>'Summary of Changes'!G7</f>
        <v>#DIV/0!</v>
      </c>
      <c r="K8" s="250" t="e">
        <f>'Summary of Changes'!H7</f>
        <v>#DIV/0!</v>
      </c>
    </row>
    <row r="9" spans="2:11" x14ac:dyDescent="0.25">
      <c r="B9" s="229" t="s">
        <v>119</v>
      </c>
      <c r="C9" s="252">
        <f>'Summary of Changes'!C8</f>
        <v>0</v>
      </c>
      <c r="D9" s="258" t="e">
        <f>'Summary of Changes'!D8</f>
        <v>#DIV/0!</v>
      </c>
      <c r="E9" s="236"/>
      <c r="F9" s="258" t="e">
        <f>'Summary of Changes'!E8</f>
        <v>#DIV/0!</v>
      </c>
      <c r="G9" s="254"/>
      <c r="H9" s="258" t="e">
        <f>'Summary of Changes'!F8</f>
        <v>#DIV/0!</v>
      </c>
      <c r="I9" s="236"/>
      <c r="J9" s="237" t="e">
        <f>'Summary of Changes'!G8</f>
        <v>#DIV/0!</v>
      </c>
      <c r="K9" s="250" t="e">
        <f>'Summary of Changes'!H8</f>
        <v>#DIV/0!</v>
      </c>
    </row>
    <row r="10" spans="2:11" x14ac:dyDescent="0.25">
      <c r="B10" s="229" t="s">
        <v>137</v>
      </c>
      <c r="C10" s="252">
        <f>'Summary of Changes'!C9</f>
        <v>0</v>
      </c>
      <c r="D10" s="258">
        <f>'Summary of Changes'!D9</f>
        <v>0</v>
      </c>
      <c r="E10" s="236"/>
      <c r="F10" s="258">
        <f>'Summary of Changes'!E9</f>
        <v>0</v>
      </c>
      <c r="G10" s="254"/>
      <c r="H10" s="258">
        <f>'Summary of Changes'!F9</f>
        <v>0</v>
      </c>
      <c r="I10" s="236"/>
      <c r="J10" s="237">
        <f>'Summary of Changes'!G9</f>
        <v>0</v>
      </c>
      <c r="K10" s="250" t="e">
        <f>'Summary of Changes'!H9</f>
        <v>#DIV/0!</v>
      </c>
    </row>
    <row r="11" spans="2:11" x14ac:dyDescent="0.25">
      <c r="B11" s="229" t="s">
        <v>138</v>
      </c>
      <c r="C11" s="252">
        <f>'Summary of Changes'!C10</f>
        <v>0</v>
      </c>
      <c r="D11" s="258">
        <f>'Summary of Changes'!D10</f>
        <v>0</v>
      </c>
      <c r="E11" s="236"/>
      <c r="F11" s="258">
        <f>'Summary of Changes'!E10</f>
        <v>0</v>
      </c>
      <c r="G11" s="254"/>
      <c r="H11" s="258">
        <f>'Summary of Changes'!F10</f>
        <v>0</v>
      </c>
      <c r="I11" s="236"/>
      <c r="J11" s="237">
        <f>'Summary of Changes'!G10</f>
        <v>0</v>
      </c>
      <c r="K11" s="250" t="e">
        <f>'Summary of Changes'!H10</f>
        <v>#DIV/0!</v>
      </c>
    </row>
    <row r="12" spans="2:11" ht="15.75" thickBot="1" x14ac:dyDescent="0.3">
      <c r="B12" s="229" t="s">
        <v>139</v>
      </c>
      <c r="C12" s="252">
        <f>'Summary of Changes'!C11</f>
        <v>0</v>
      </c>
      <c r="D12" s="258">
        <f>'Summary of Changes'!D11</f>
        <v>0</v>
      </c>
      <c r="E12" s="236"/>
      <c r="F12" s="258">
        <f>'Summary of Changes'!E11</f>
        <v>0</v>
      </c>
      <c r="G12" s="254"/>
      <c r="H12" s="258">
        <f>'Summary of Changes'!F11</f>
        <v>0</v>
      </c>
      <c r="I12" s="236"/>
      <c r="J12" s="237">
        <f>'Summary of Changes'!G11</f>
        <v>0</v>
      </c>
      <c r="K12" s="251">
        <f>'Summary of Changes'!H11</f>
        <v>0</v>
      </c>
    </row>
    <row r="13" spans="2:11" ht="15.75" thickBot="1" x14ac:dyDescent="0.3">
      <c r="B13" s="244" t="s">
        <v>140</v>
      </c>
      <c r="C13" s="253">
        <v>0</v>
      </c>
      <c r="D13" s="259" t="e">
        <f>'Summary of Changes'!D12</f>
        <v>#DIV/0!</v>
      </c>
      <c r="E13" s="248">
        <f>SUM(E8:E12)</f>
        <v>0</v>
      </c>
      <c r="F13" s="260" t="e">
        <f>'Summary of Changes'!E12</f>
        <v>#DIV/0!</v>
      </c>
      <c r="G13" s="255">
        <f>SUM(G8:G12)</f>
        <v>0</v>
      </c>
      <c r="H13" s="260" t="e">
        <f>'Summary of Changes'!F12</f>
        <v>#DIV/0!</v>
      </c>
      <c r="I13" s="248">
        <f>SUM(I8:I12)</f>
        <v>0</v>
      </c>
      <c r="J13" s="238" t="e">
        <f>'Summary of Changes'!G12</f>
        <v>#DIV/0!</v>
      </c>
      <c r="K13" s="249" t="e">
        <f>'Summary of Changes'!H12</f>
        <v>#DIV/0!</v>
      </c>
    </row>
    <row r="14" spans="2:11" ht="15.75" thickBot="1" x14ac:dyDescent="0.3">
      <c r="B14" s="230"/>
      <c r="C14" s="235"/>
      <c r="D14" s="235"/>
      <c r="E14" s="235"/>
      <c r="F14" s="235"/>
      <c r="G14" s="235"/>
      <c r="H14" s="235"/>
      <c r="I14" s="235"/>
      <c r="J14" s="235"/>
      <c r="K14" s="247"/>
    </row>
    <row r="15" spans="2:11" ht="15.75" thickBot="1" x14ac:dyDescent="0.3">
      <c r="B15" s="233" t="s">
        <v>147</v>
      </c>
      <c r="C15" s="235"/>
      <c r="D15" s="396" t="e">
        <f>D13-E13</f>
        <v>#DIV/0!</v>
      </c>
      <c r="E15" s="397"/>
      <c r="F15" s="398" t="e">
        <f>F13-G13</f>
        <v>#DIV/0!</v>
      </c>
      <c r="G15" s="399"/>
      <c r="H15" s="396" t="e">
        <f>H13-I13</f>
        <v>#DIV/0!</v>
      </c>
      <c r="I15" s="397"/>
      <c r="J15" s="235"/>
      <c r="K15" s="247"/>
    </row>
    <row r="19" spans="4:4" x14ac:dyDescent="0.25">
      <c r="D19" s="234"/>
    </row>
  </sheetData>
  <mergeCells count="13">
    <mergeCell ref="B1:K1"/>
    <mergeCell ref="B2:K2"/>
    <mergeCell ref="B3:K3"/>
    <mergeCell ref="B4:K4"/>
    <mergeCell ref="B5:B6"/>
    <mergeCell ref="C5:C6"/>
    <mergeCell ref="J5:K5"/>
    <mergeCell ref="D15:E15"/>
    <mergeCell ref="F15:G15"/>
    <mergeCell ref="H15:I15"/>
    <mergeCell ref="D5:E6"/>
    <mergeCell ref="F5:G6"/>
    <mergeCell ref="H5:I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43"/>
  <sheetViews>
    <sheetView workbookViewId="0"/>
  </sheetViews>
  <sheetFormatPr defaultColWidth="8.85546875" defaultRowHeight="15" x14ac:dyDescent="0.25"/>
  <cols>
    <col min="1" max="1" width="4" customWidth="1"/>
    <col min="2" max="2" width="8.85546875" customWidth="1"/>
    <col min="3" max="3" width="27" customWidth="1"/>
    <col min="4" max="4" width="15" customWidth="1"/>
    <col min="5" max="5" width="46.28515625" customWidth="1"/>
  </cols>
  <sheetData>
    <row r="1" spans="1:5" ht="18.75" x14ac:dyDescent="0.3">
      <c r="A1" s="5" t="s">
        <v>84</v>
      </c>
    </row>
    <row r="2" spans="1:5" ht="15.75" thickBot="1" x14ac:dyDescent="0.3"/>
    <row r="3" spans="1:5" ht="30.75" thickBot="1" x14ac:dyDescent="0.3">
      <c r="B3" s="126" t="s">
        <v>85</v>
      </c>
      <c r="C3" s="127" t="s">
        <v>86</v>
      </c>
      <c r="D3" s="127" t="s">
        <v>157</v>
      </c>
      <c r="E3" s="128" t="s">
        <v>87</v>
      </c>
    </row>
    <row r="4" spans="1:5" ht="15.75" thickBot="1" x14ac:dyDescent="0.3">
      <c r="B4" s="129" t="s">
        <v>88</v>
      </c>
      <c r="C4" s="130"/>
      <c r="D4" s="130"/>
      <c r="E4" s="131"/>
    </row>
    <row r="5" spans="1:5" x14ac:dyDescent="0.25">
      <c r="B5" s="132"/>
      <c r="C5" s="133" t="s">
        <v>149</v>
      </c>
      <c r="D5" s="133"/>
      <c r="E5" s="134"/>
    </row>
    <row r="6" spans="1:5" x14ac:dyDescent="0.25">
      <c r="B6" s="135"/>
      <c r="C6" s="1" t="s">
        <v>151</v>
      </c>
      <c r="D6" s="1"/>
      <c r="E6" s="136"/>
    </row>
    <row r="7" spans="1:5" x14ac:dyDescent="0.25">
      <c r="B7" s="135"/>
      <c r="C7" s="1" t="s">
        <v>150</v>
      </c>
      <c r="D7" s="1"/>
      <c r="E7" s="136"/>
    </row>
    <row r="8" spans="1:5" ht="15.75" thickBot="1" x14ac:dyDescent="0.3">
      <c r="B8" s="35"/>
      <c r="C8" s="137" t="s">
        <v>89</v>
      </c>
      <c r="D8" s="137"/>
      <c r="E8" s="138"/>
    </row>
    <row r="9" spans="1:5" ht="15.75" thickBot="1" x14ac:dyDescent="0.3">
      <c r="B9" s="129" t="s">
        <v>152</v>
      </c>
      <c r="C9" s="130"/>
      <c r="D9" s="130"/>
      <c r="E9" s="131"/>
    </row>
    <row r="10" spans="1:5" x14ac:dyDescent="0.25">
      <c r="B10" s="132"/>
      <c r="C10" s="133" t="s">
        <v>154</v>
      </c>
      <c r="D10" s="133"/>
      <c r="E10" s="134"/>
    </row>
    <row r="11" spans="1:5" x14ac:dyDescent="0.25">
      <c r="B11" s="135"/>
      <c r="C11" s="1" t="s">
        <v>156</v>
      </c>
      <c r="D11" s="1"/>
      <c r="E11" s="136"/>
    </row>
    <row r="12" spans="1:5" x14ac:dyDescent="0.25">
      <c r="B12" s="135"/>
      <c r="C12" s="1" t="s">
        <v>155</v>
      </c>
      <c r="D12" s="1"/>
      <c r="E12" s="136"/>
    </row>
    <row r="13" spans="1:5" x14ac:dyDescent="0.25">
      <c r="B13" s="135"/>
      <c r="C13" s="1" t="s">
        <v>153</v>
      </c>
      <c r="D13" s="1"/>
      <c r="E13" s="136"/>
    </row>
    <row r="14" spans="1:5" x14ac:dyDescent="0.25">
      <c r="B14" s="135"/>
      <c r="C14" s="1" t="s">
        <v>160</v>
      </c>
      <c r="D14" s="1"/>
      <c r="E14" s="136"/>
    </row>
    <row r="15" spans="1:5" ht="15.75" thickBot="1" x14ac:dyDescent="0.3">
      <c r="B15" s="35"/>
      <c r="C15" s="137"/>
      <c r="D15" s="137"/>
      <c r="E15" s="138"/>
    </row>
    <row r="16" spans="1:5" ht="15.75" thickBot="1" x14ac:dyDescent="0.3">
      <c r="B16" s="129" t="s">
        <v>90</v>
      </c>
      <c r="C16" s="130"/>
      <c r="D16" s="130"/>
      <c r="E16" s="131"/>
    </row>
    <row r="17" spans="2:5" x14ac:dyDescent="0.25">
      <c r="B17" s="132"/>
      <c r="C17" s="133" t="s">
        <v>91</v>
      </c>
      <c r="D17" s="133"/>
      <c r="E17" s="134"/>
    </row>
    <row r="18" spans="2:5" x14ac:dyDescent="0.25">
      <c r="B18" s="135"/>
      <c r="C18" s="1" t="s">
        <v>24</v>
      </c>
      <c r="D18" s="1"/>
      <c r="E18" s="136"/>
    </row>
    <row r="19" spans="2:5" x14ac:dyDescent="0.25">
      <c r="B19" s="135"/>
      <c r="C19" s="1" t="s">
        <v>26</v>
      </c>
      <c r="D19" s="1"/>
      <c r="E19" s="136"/>
    </row>
    <row r="20" spans="2:5" x14ac:dyDescent="0.25">
      <c r="B20" s="135"/>
      <c r="C20" s="1" t="s">
        <v>92</v>
      </c>
      <c r="D20" s="1"/>
      <c r="E20" s="136"/>
    </row>
    <row r="21" spans="2:5" x14ac:dyDescent="0.25">
      <c r="B21" s="135"/>
      <c r="C21" s="1" t="s">
        <v>27</v>
      </c>
      <c r="D21" s="1"/>
      <c r="E21" s="136"/>
    </row>
    <row r="22" spans="2:5" x14ac:dyDescent="0.25">
      <c r="B22" s="139"/>
      <c r="C22" s="140" t="s">
        <v>25</v>
      </c>
      <c r="D22" s="140"/>
      <c r="E22" s="141"/>
    </row>
    <row r="23" spans="2:5" x14ac:dyDescent="0.25">
      <c r="B23" s="139"/>
      <c r="C23" s="140" t="s">
        <v>97</v>
      </c>
      <c r="D23" s="140"/>
      <c r="E23" s="141"/>
    </row>
    <row r="24" spans="2:5" ht="15.75" thickBot="1" x14ac:dyDescent="0.3">
      <c r="B24" s="35"/>
      <c r="C24" s="137"/>
      <c r="D24" s="137"/>
      <c r="E24" s="138"/>
    </row>
    <row r="25" spans="2:5" ht="15.75" thickBot="1" x14ac:dyDescent="0.3">
      <c r="B25" s="129" t="s">
        <v>93</v>
      </c>
      <c r="C25" s="130"/>
      <c r="D25" s="130"/>
      <c r="E25" s="131"/>
    </row>
    <row r="26" spans="2:5" ht="15.75" thickBot="1" x14ac:dyDescent="0.3">
      <c r="B26" s="142"/>
      <c r="C26" s="143" t="s">
        <v>94</v>
      </c>
      <c r="D26" s="143"/>
      <c r="E26" s="144"/>
    </row>
    <row r="27" spans="2:5" ht="15.75" thickBot="1" x14ac:dyDescent="0.3">
      <c r="B27" s="129" t="s">
        <v>44</v>
      </c>
      <c r="C27" s="130"/>
      <c r="D27" s="130"/>
      <c r="E27" s="131"/>
    </row>
    <row r="28" spans="2:5" x14ac:dyDescent="0.25">
      <c r="B28" s="132"/>
      <c r="C28" s="133" t="s">
        <v>78</v>
      </c>
      <c r="D28" s="133"/>
      <c r="E28" s="134"/>
    </row>
    <row r="29" spans="2:5" x14ac:dyDescent="0.25">
      <c r="B29" s="135"/>
      <c r="C29" s="1" t="s">
        <v>83</v>
      </c>
      <c r="D29" s="1"/>
      <c r="E29" s="136"/>
    </row>
    <row r="30" spans="2:5" x14ac:dyDescent="0.25">
      <c r="B30" s="135"/>
      <c r="C30" s="1" t="s">
        <v>74</v>
      </c>
      <c r="D30" s="1"/>
      <c r="E30" s="136"/>
    </row>
    <row r="31" spans="2:5" ht="15.75" thickBot="1" x14ac:dyDescent="0.3">
      <c r="B31" s="35"/>
      <c r="C31" s="137" t="s">
        <v>231</v>
      </c>
      <c r="D31" s="137"/>
      <c r="E31" s="138"/>
    </row>
    <row r="32" spans="2:5" ht="15.75" thickBot="1" x14ac:dyDescent="0.3">
      <c r="B32" s="129" t="s">
        <v>95</v>
      </c>
      <c r="C32" s="130"/>
      <c r="D32" s="130"/>
      <c r="E32" s="131"/>
    </row>
    <row r="33" spans="2:5" x14ac:dyDescent="0.25">
      <c r="B33" s="132"/>
      <c r="C33" s="133" t="s">
        <v>161</v>
      </c>
      <c r="D33" s="133"/>
      <c r="E33" s="134"/>
    </row>
    <row r="34" spans="2:5" x14ac:dyDescent="0.25">
      <c r="B34" s="135"/>
      <c r="C34" s="1" t="s">
        <v>61</v>
      </c>
      <c r="D34" s="1"/>
      <c r="E34" s="136"/>
    </row>
    <row r="35" spans="2:5" x14ac:dyDescent="0.25">
      <c r="B35" s="139"/>
      <c r="C35" s="140" t="s">
        <v>63</v>
      </c>
      <c r="D35" s="140"/>
      <c r="E35" s="141"/>
    </row>
    <row r="36" spans="2:5" x14ac:dyDescent="0.25">
      <c r="B36" s="139"/>
      <c r="C36" s="140" t="s">
        <v>162</v>
      </c>
      <c r="D36" s="140"/>
      <c r="E36" s="141"/>
    </row>
    <row r="37" spans="2:5" x14ac:dyDescent="0.25">
      <c r="B37" s="139"/>
      <c r="C37" s="140"/>
      <c r="D37" s="140"/>
      <c r="E37" s="141"/>
    </row>
    <row r="38" spans="2:5" ht="15.75" thickBot="1" x14ac:dyDescent="0.3">
      <c r="B38" s="35"/>
      <c r="C38" s="137"/>
      <c r="D38" s="137"/>
      <c r="E38" s="138"/>
    </row>
    <row r="39" spans="2:5" ht="15.75" thickBot="1" x14ac:dyDescent="0.3">
      <c r="B39" s="129" t="s">
        <v>96</v>
      </c>
      <c r="C39" s="130"/>
      <c r="D39" s="130"/>
      <c r="E39" s="131"/>
    </row>
    <row r="40" spans="2:5" ht="15.75" thickBot="1" x14ac:dyDescent="0.3">
      <c r="B40" s="142"/>
      <c r="C40" s="143" t="s">
        <v>97</v>
      </c>
      <c r="D40" s="143"/>
      <c r="E40" s="144"/>
    </row>
    <row r="41" spans="2:5" ht="15.75" thickBot="1" x14ac:dyDescent="0.3">
      <c r="B41" s="129" t="s">
        <v>98</v>
      </c>
      <c r="C41" s="130"/>
      <c r="D41" s="130"/>
      <c r="E41" s="131"/>
    </row>
    <row r="42" spans="2:5" x14ac:dyDescent="0.25">
      <c r="B42" s="32"/>
      <c r="C42" s="33" t="s">
        <v>52</v>
      </c>
      <c r="D42" s="33"/>
      <c r="E42" s="34"/>
    </row>
    <row r="43" spans="2:5" ht="15.75" thickBot="1" x14ac:dyDescent="0.3">
      <c r="B43" s="35"/>
      <c r="C43" s="137" t="s">
        <v>53</v>
      </c>
      <c r="D43" s="137"/>
      <c r="E43" s="138"/>
    </row>
  </sheetData>
  <pageMargins left="0.25" right="0.25"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219075</xdr:colOff>
                    <xdr:row>3</xdr:row>
                    <xdr:rowOff>190500</xdr:rowOff>
                  </from>
                  <to>
                    <xdr:col>1</xdr:col>
                    <xdr:colOff>428625</xdr:colOff>
                    <xdr:row>5</xdr:row>
                    <xdr:rowOff>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219075</xdr:colOff>
                    <xdr:row>6</xdr:row>
                    <xdr:rowOff>0</xdr:rowOff>
                  </from>
                  <to>
                    <xdr:col>1</xdr:col>
                    <xdr:colOff>428625</xdr:colOff>
                    <xdr:row>7</xdr:row>
                    <xdr:rowOff>28575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xdr:col>
                    <xdr:colOff>219075</xdr:colOff>
                    <xdr:row>4</xdr:row>
                    <xdr:rowOff>180975</xdr:rowOff>
                  </from>
                  <to>
                    <xdr:col>1</xdr:col>
                    <xdr:colOff>428625</xdr:colOff>
                    <xdr:row>6</xdr:row>
                    <xdr:rowOff>9525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xdr:col>
                    <xdr:colOff>219075</xdr:colOff>
                    <xdr:row>7</xdr:row>
                    <xdr:rowOff>0</xdr:rowOff>
                  </from>
                  <to>
                    <xdr:col>1</xdr:col>
                    <xdr:colOff>428625</xdr:colOff>
                    <xdr:row>8</xdr:row>
                    <xdr:rowOff>0</xdr:rowOff>
                  </to>
                </anchor>
              </controlPr>
            </control>
          </mc:Choice>
        </mc:AlternateContent>
        <mc:AlternateContent xmlns:mc="http://schemas.openxmlformats.org/markup-compatibility/2006">
          <mc:Choice Requires="x14">
            <control shapeId="10258" r:id="rId8" name="Check Box 18">
              <controlPr defaultSize="0" autoFill="0" autoLine="0" autoPict="0">
                <anchor moveWithCells="1">
                  <from>
                    <xdr:col>1</xdr:col>
                    <xdr:colOff>219075</xdr:colOff>
                    <xdr:row>23</xdr:row>
                    <xdr:rowOff>0</xdr:rowOff>
                  </from>
                  <to>
                    <xdr:col>1</xdr:col>
                    <xdr:colOff>428625</xdr:colOff>
                    <xdr:row>24</xdr:row>
                    <xdr:rowOff>0</xdr:rowOff>
                  </to>
                </anchor>
              </controlPr>
            </control>
          </mc:Choice>
        </mc:AlternateContent>
        <mc:AlternateContent xmlns:mc="http://schemas.openxmlformats.org/markup-compatibility/2006">
          <mc:Choice Requires="x14">
            <control shapeId="10264" r:id="rId9" name="Check Box 24">
              <controlPr defaultSize="0" autoFill="0" autoLine="0" autoPict="0">
                <anchor moveWithCells="1">
                  <from>
                    <xdr:col>1</xdr:col>
                    <xdr:colOff>219075</xdr:colOff>
                    <xdr:row>31</xdr:row>
                    <xdr:rowOff>190500</xdr:rowOff>
                  </from>
                  <to>
                    <xdr:col>1</xdr:col>
                    <xdr:colOff>428625</xdr:colOff>
                    <xdr:row>33</xdr:row>
                    <xdr:rowOff>0</xdr:rowOff>
                  </to>
                </anchor>
              </controlPr>
            </control>
          </mc:Choice>
        </mc:AlternateContent>
        <mc:AlternateContent xmlns:mc="http://schemas.openxmlformats.org/markup-compatibility/2006">
          <mc:Choice Requires="x14">
            <control shapeId="10265" r:id="rId10" name="Check Box 25">
              <controlPr defaultSize="0" autoFill="0" autoLine="0" autoPict="0">
                <anchor moveWithCells="1">
                  <from>
                    <xdr:col>1</xdr:col>
                    <xdr:colOff>219075</xdr:colOff>
                    <xdr:row>33</xdr:row>
                    <xdr:rowOff>0</xdr:rowOff>
                  </from>
                  <to>
                    <xdr:col>1</xdr:col>
                    <xdr:colOff>428625</xdr:colOff>
                    <xdr:row>34</xdr:row>
                    <xdr:rowOff>28575</xdr:rowOff>
                  </to>
                </anchor>
              </controlPr>
            </control>
          </mc:Choice>
        </mc:AlternateContent>
        <mc:AlternateContent xmlns:mc="http://schemas.openxmlformats.org/markup-compatibility/2006">
          <mc:Choice Requires="x14">
            <control shapeId="10266" r:id="rId11" name="Check Box 26">
              <controlPr defaultSize="0" autoFill="0" autoLine="0" autoPict="0">
                <anchor moveWithCells="1">
                  <from>
                    <xdr:col>1</xdr:col>
                    <xdr:colOff>219075</xdr:colOff>
                    <xdr:row>34</xdr:row>
                    <xdr:rowOff>0</xdr:rowOff>
                  </from>
                  <to>
                    <xdr:col>1</xdr:col>
                    <xdr:colOff>428625</xdr:colOff>
                    <xdr:row>35</xdr:row>
                    <xdr:rowOff>28575</xdr:rowOff>
                  </to>
                </anchor>
              </controlPr>
            </control>
          </mc:Choice>
        </mc:AlternateContent>
        <mc:AlternateContent xmlns:mc="http://schemas.openxmlformats.org/markup-compatibility/2006">
          <mc:Choice Requires="x14">
            <control shapeId="10267" r:id="rId12" name="Check Box 27">
              <controlPr defaultSize="0" autoFill="0" autoLine="0" autoPict="0">
                <anchor moveWithCells="1">
                  <from>
                    <xdr:col>1</xdr:col>
                    <xdr:colOff>219075</xdr:colOff>
                    <xdr:row>35</xdr:row>
                    <xdr:rowOff>0</xdr:rowOff>
                  </from>
                  <to>
                    <xdr:col>1</xdr:col>
                    <xdr:colOff>428625</xdr:colOff>
                    <xdr:row>36</xdr:row>
                    <xdr:rowOff>28575</xdr:rowOff>
                  </to>
                </anchor>
              </controlPr>
            </control>
          </mc:Choice>
        </mc:AlternateContent>
        <mc:AlternateContent xmlns:mc="http://schemas.openxmlformats.org/markup-compatibility/2006">
          <mc:Choice Requires="x14">
            <control shapeId="10268" r:id="rId13" name="Check Box 28">
              <controlPr defaultSize="0" autoFill="0" autoLine="0" autoPict="0">
                <anchor moveWithCells="1">
                  <from>
                    <xdr:col>1</xdr:col>
                    <xdr:colOff>219075</xdr:colOff>
                    <xdr:row>36</xdr:row>
                    <xdr:rowOff>0</xdr:rowOff>
                  </from>
                  <to>
                    <xdr:col>1</xdr:col>
                    <xdr:colOff>428625</xdr:colOff>
                    <xdr:row>37</xdr:row>
                    <xdr:rowOff>28575</xdr:rowOff>
                  </to>
                </anchor>
              </controlPr>
            </control>
          </mc:Choice>
        </mc:AlternateContent>
        <mc:AlternateContent xmlns:mc="http://schemas.openxmlformats.org/markup-compatibility/2006">
          <mc:Choice Requires="x14">
            <control shapeId="10269" r:id="rId14" name="Check Box 29">
              <controlPr defaultSize="0" autoFill="0" autoLine="0" autoPict="0">
                <anchor moveWithCells="1">
                  <from>
                    <xdr:col>1</xdr:col>
                    <xdr:colOff>219075</xdr:colOff>
                    <xdr:row>37</xdr:row>
                    <xdr:rowOff>0</xdr:rowOff>
                  </from>
                  <to>
                    <xdr:col>1</xdr:col>
                    <xdr:colOff>428625</xdr:colOff>
                    <xdr:row>38</xdr:row>
                    <xdr:rowOff>0</xdr:rowOff>
                  </to>
                </anchor>
              </controlPr>
            </control>
          </mc:Choice>
        </mc:AlternateContent>
        <mc:AlternateContent xmlns:mc="http://schemas.openxmlformats.org/markup-compatibility/2006">
          <mc:Choice Requires="x14">
            <control shapeId="10270" r:id="rId15" name="Check Box 30">
              <controlPr defaultSize="0" autoFill="0" autoLine="0" autoPict="0">
                <anchor moveWithCells="1">
                  <from>
                    <xdr:col>1</xdr:col>
                    <xdr:colOff>219075</xdr:colOff>
                    <xdr:row>38</xdr:row>
                    <xdr:rowOff>190500</xdr:rowOff>
                  </from>
                  <to>
                    <xdr:col>1</xdr:col>
                    <xdr:colOff>428625</xdr:colOff>
                    <xdr:row>39</xdr:row>
                    <xdr:rowOff>180975</xdr:rowOff>
                  </to>
                </anchor>
              </controlPr>
            </control>
          </mc:Choice>
        </mc:AlternateContent>
        <mc:AlternateContent xmlns:mc="http://schemas.openxmlformats.org/markup-compatibility/2006">
          <mc:Choice Requires="x14">
            <control shapeId="10271" r:id="rId16" name="Check Box 31">
              <controlPr defaultSize="0" autoFill="0" autoLine="0" autoPict="0">
                <anchor moveWithCells="1">
                  <from>
                    <xdr:col>1</xdr:col>
                    <xdr:colOff>219075</xdr:colOff>
                    <xdr:row>40</xdr:row>
                    <xdr:rowOff>190500</xdr:rowOff>
                  </from>
                  <to>
                    <xdr:col>1</xdr:col>
                    <xdr:colOff>428625</xdr:colOff>
                    <xdr:row>42</xdr:row>
                    <xdr:rowOff>0</xdr:rowOff>
                  </to>
                </anchor>
              </controlPr>
            </control>
          </mc:Choice>
        </mc:AlternateContent>
        <mc:AlternateContent xmlns:mc="http://schemas.openxmlformats.org/markup-compatibility/2006">
          <mc:Choice Requires="x14">
            <control shapeId="10272" r:id="rId17" name="Check Box 32">
              <controlPr defaultSize="0" autoFill="0" autoLine="0" autoPict="0">
                <anchor moveWithCells="1">
                  <from>
                    <xdr:col>1</xdr:col>
                    <xdr:colOff>219075</xdr:colOff>
                    <xdr:row>42</xdr:row>
                    <xdr:rowOff>0</xdr:rowOff>
                  </from>
                  <to>
                    <xdr:col>1</xdr:col>
                    <xdr:colOff>428625</xdr:colOff>
                    <xdr:row>43</xdr:row>
                    <xdr:rowOff>0</xdr:rowOff>
                  </to>
                </anchor>
              </controlPr>
            </control>
          </mc:Choice>
        </mc:AlternateContent>
        <mc:AlternateContent xmlns:mc="http://schemas.openxmlformats.org/markup-compatibility/2006">
          <mc:Choice Requires="x14">
            <control shapeId="10250" r:id="rId18" name="Check Box 10">
              <controlPr defaultSize="0" autoFill="0" autoLine="0" autoPict="0">
                <anchor moveWithCells="1">
                  <from>
                    <xdr:col>1</xdr:col>
                    <xdr:colOff>219075</xdr:colOff>
                    <xdr:row>14</xdr:row>
                    <xdr:rowOff>0</xdr:rowOff>
                  </from>
                  <to>
                    <xdr:col>1</xdr:col>
                    <xdr:colOff>428625</xdr:colOff>
                    <xdr:row>15</xdr:row>
                    <xdr:rowOff>0</xdr:rowOff>
                  </to>
                </anchor>
              </controlPr>
            </control>
          </mc:Choice>
        </mc:AlternateContent>
        <mc:AlternateContent xmlns:mc="http://schemas.openxmlformats.org/markup-compatibility/2006">
          <mc:Choice Requires="x14">
            <control shapeId="10245" r:id="rId19" name="Check Box 5">
              <controlPr defaultSize="0" autoFill="0" autoLine="0" autoPict="0">
                <anchor moveWithCells="1">
                  <from>
                    <xdr:col>1</xdr:col>
                    <xdr:colOff>219075</xdr:colOff>
                    <xdr:row>8</xdr:row>
                    <xdr:rowOff>190500</xdr:rowOff>
                  </from>
                  <to>
                    <xdr:col>1</xdr:col>
                    <xdr:colOff>428625</xdr:colOff>
                    <xdr:row>10</xdr:row>
                    <xdr:rowOff>0</xdr:rowOff>
                  </to>
                </anchor>
              </controlPr>
            </control>
          </mc:Choice>
        </mc:AlternateContent>
        <mc:AlternateContent xmlns:mc="http://schemas.openxmlformats.org/markup-compatibility/2006">
          <mc:Choice Requires="x14">
            <control shapeId="10246" r:id="rId20" name="Check Box 6">
              <controlPr defaultSize="0" autoFill="0" autoLine="0" autoPict="0">
                <anchor moveWithCells="1">
                  <from>
                    <xdr:col>1</xdr:col>
                    <xdr:colOff>219075</xdr:colOff>
                    <xdr:row>10</xdr:row>
                    <xdr:rowOff>0</xdr:rowOff>
                  </from>
                  <to>
                    <xdr:col>1</xdr:col>
                    <xdr:colOff>428625</xdr:colOff>
                    <xdr:row>11</xdr:row>
                    <xdr:rowOff>28575</xdr:rowOff>
                  </to>
                </anchor>
              </controlPr>
            </control>
          </mc:Choice>
        </mc:AlternateContent>
        <mc:AlternateContent xmlns:mc="http://schemas.openxmlformats.org/markup-compatibility/2006">
          <mc:Choice Requires="x14">
            <control shapeId="10247" r:id="rId21" name="Check Box 7">
              <controlPr defaultSize="0" autoFill="0" autoLine="0" autoPict="0">
                <anchor moveWithCells="1">
                  <from>
                    <xdr:col>1</xdr:col>
                    <xdr:colOff>219075</xdr:colOff>
                    <xdr:row>11</xdr:row>
                    <xdr:rowOff>0</xdr:rowOff>
                  </from>
                  <to>
                    <xdr:col>1</xdr:col>
                    <xdr:colOff>428625</xdr:colOff>
                    <xdr:row>12</xdr:row>
                    <xdr:rowOff>28575</xdr:rowOff>
                  </to>
                </anchor>
              </controlPr>
            </control>
          </mc:Choice>
        </mc:AlternateContent>
        <mc:AlternateContent xmlns:mc="http://schemas.openxmlformats.org/markup-compatibility/2006">
          <mc:Choice Requires="x14">
            <control shapeId="10248" r:id="rId22" name="Check Box 8">
              <controlPr defaultSize="0" autoFill="0" autoLine="0" autoPict="0">
                <anchor moveWithCells="1">
                  <from>
                    <xdr:col>1</xdr:col>
                    <xdr:colOff>219075</xdr:colOff>
                    <xdr:row>12</xdr:row>
                    <xdr:rowOff>0</xdr:rowOff>
                  </from>
                  <to>
                    <xdr:col>1</xdr:col>
                    <xdr:colOff>428625</xdr:colOff>
                    <xdr:row>13</xdr:row>
                    <xdr:rowOff>28575</xdr:rowOff>
                  </to>
                </anchor>
              </controlPr>
            </control>
          </mc:Choice>
        </mc:AlternateContent>
        <mc:AlternateContent xmlns:mc="http://schemas.openxmlformats.org/markup-compatibility/2006">
          <mc:Choice Requires="x14">
            <control shapeId="10249" r:id="rId23" name="Check Box 9">
              <controlPr defaultSize="0" autoFill="0" autoLine="0" autoPict="0">
                <anchor moveWithCells="1">
                  <from>
                    <xdr:col>1</xdr:col>
                    <xdr:colOff>219075</xdr:colOff>
                    <xdr:row>13</xdr:row>
                    <xdr:rowOff>0</xdr:rowOff>
                  </from>
                  <to>
                    <xdr:col>1</xdr:col>
                    <xdr:colOff>428625</xdr:colOff>
                    <xdr:row>14</xdr:row>
                    <xdr:rowOff>28575</xdr:rowOff>
                  </to>
                </anchor>
              </controlPr>
            </control>
          </mc:Choice>
        </mc:AlternateContent>
        <mc:AlternateContent xmlns:mc="http://schemas.openxmlformats.org/markup-compatibility/2006">
          <mc:Choice Requires="x14">
            <control shapeId="10251" r:id="rId24" name="Check Box 11">
              <controlPr defaultSize="0" autoFill="0" autoLine="0" autoPict="0">
                <anchor moveWithCells="1">
                  <from>
                    <xdr:col>1</xdr:col>
                    <xdr:colOff>219075</xdr:colOff>
                    <xdr:row>15</xdr:row>
                    <xdr:rowOff>190500</xdr:rowOff>
                  </from>
                  <to>
                    <xdr:col>1</xdr:col>
                    <xdr:colOff>428625</xdr:colOff>
                    <xdr:row>17</xdr:row>
                    <xdr:rowOff>0</xdr:rowOff>
                  </to>
                </anchor>
              </controlPr>
            </control>
          </mc:Choice>
        </mc:AlternateContent>
        <mc:AlternateContent xmlns:mc="http://schemas.openxmlformats.org/markup-compatibility/2006">
          <mc:Choice Requires="x14">
            <control shapeId="10252" r:id="rId25" name="Check Box 12">
              <controlPr defaultSize="0" autoFill="0" autoLine="0" autoPict="0">
                <anchor moveWithCells="1">
                  <from>
                    <xdr:col>1</xdr:col>
                    <xdr:colOff>219075</xdr:colOff>
                    <xdr:row>17</xdr:row>
                    <xdr:rowOff>0</xdr:rowOff>
                  </from>
                  <to>
                    <xdr:col>1</xdr:col>
                    <xdr:colOff>428625</xdr:colOff>
                    <xdr:row>18</xdr:row>
                    <xdr:rowOff>28575</xdr:rowOff>
                  </to>
                </anchor>
              </controlPr>
            </control>
          </mc:Choice>
        </mc:AlternateContent>
        <mc:AlternateContent xmlns:mc="http://schemas.openxmlformats.org/markup-compatibility/2006">
          <mc:Choice Requires="x14">
            <control shapeId="10253" r:id="rId26" name="Check Box 13">
              <controlPr defaultSize="0" autoFill="0" autoLine="0" autoPict="0">
                <anchor moveWithCells="1">
                  <from>
                    <xdr:col>1</xdr:col>
                    <xdr:colOff>219075</xdr:colOff>
                    <xdr:row>18</xdr:row>
                    <xdr:rowOff>0</xdr:rowOff>
                  </from>
                  <to>
                    <xdr:col>1</xdr:col>
                    <xdr:colOff>428625</xdr:colOff>
                    <xdr:row>19</xdr:row>
                    <xdr:rowOff>28575</xdr:rowOff>
                  </to>
                </anchor>
              </controlPr>
            </control>
          </mc:Choice>
        </mc:AlternateContent>
        <mc:AlternateContent xmlns:mc="http://schemas.openxmlformats.org/markup-compatibility/2006">
          <mc:Choice Requires="x14">
            <control shapeId="10254" r:id="rId27" name="Check Box 14">
              <controlPr defaultSize="0" autoFill="0" autoLine="0" autoPict="0">
                <anchor moveWithCells="1">
                  <from>
                    <xdr:col>1</xdr:col>
                    <xdr:colOff>219075</xdr:colOff>
                    <xdr:row>19</xdr:row>
                    <xdr:rowOff>0</xdr:rowOff>
                  </from>
                  <to>
                    <xdr:col>1</xdr:col>
                    <xdr:colOff>428625</xdr:colOff>
                    <xdr:row>20</xdr:row>
                    <xdr:rowOff>28575</xdr:rowOff>
                  </to>
                </anchor>
              </controlPr>
            </control>
          </mc:Choice>
        </mc:AlternateContent>
        <mc:AlternateContent xmlns:mc="http://schemas.openxmlformats.org/markup-compatibility/2006">
          <mc:Choice Requires="x14">
            <control shapeId="10255" r:id="rId28" name="Check Box 15">
              <controlPr defaultSize="0" autoFill="0" autoLine="0" autoPict="0">
                <anchor moveWithCells="1">
                  <from>
                    <xdr:col>1</xdr:col>
                    <xdr:colOff>219075</xdr:colOff>
                    <xdr:row>20</xdr:row>
                    <xdr:rowOff>0</xdr:rowOff>
                  </from>
                  <to>
                    <xdr:col>1</xdr:col>
                    <xdr:colOff>428625</xdr:colOff>
                    <xdr:row>21</xdr:row>
                    <xdr:rowOff>28575</xdr:rowOff>
                  </to>
                </anchor>
              </controlPr>
            </control>
          </mc:Choice>
        </mc:AlternateContent>
        <mc:AlternateContent xmlns:mc="http://schemas.openxmlformats.org/markup-compatibility/2006">
          <mc:Choice Requires="x14">
            <control shapeId="10256" r:id="rId29" name="Check Box 16">
              <controlPr defaultSize="0" autoFill="0" autoLine="0" autoPict="0">
                <anchor moveWithCells="1">
                  <from>
                    <xdr:col>1</xdr:col>
                    <xdr:colOff>219075</xdr:colOff>
                    <xdr:row>21</xdr:row>
                    <xdr:rowOff>0</xdr:rowOff>
                  </from>
                  <to>
                    <xdr:col>1</xdr:col>
                    <xdr:colOff>428625</xdr:colOff>
                    <xdr:row>22</xdr:row>
                    <xdr:rowOff>28575</xdr:rowOff>
                  </to>
                </anchor>
              </controlPr>
            </control>
          </mc:Choice>
        </mc:AlternateContent>
        <mc:AlternateContent xmlns:mc="http://schemas.openxmlformats.org/markup-compatibility/2006">
          <mc:Choice Requires="x14">
            <control shapeId="10257" r:id="rId30" name="Check Box 17">
              <controlPr defaultSize="0" autoFill="0" autoLine="0" autoPict="0">
                <anchor moveWithCells="1">
                  <from>
                    <xdr:col>1</xdr:col>
                    <xdr:colOff>219075</xdr:colOff>
                    <xdr:row>22</xdr:row>
                    <xdr:rowOff>0</xdr:rowOff>
                  </from>
                  <to>
                    <xdr:col>1</xdr:col>
                    <xdr:colOff>428625</xdr:colOff>
                    <xdr:row>23</xdr:row>
                    <xdr:rowOff>28575</xdr:rowOff>
                  </to>
                </anchor>
              </controlPr>
            </control>
          </mc:Choice>
        </mc:AlternateContent>
        <mc:AlternateContent xmlns:mc="http://schemas.openxmlformats.org/markup-compatibility/2006">
          <mc:Choice Requires="x14">
            <control shapeId="10260" r:id="rId31" name="Check Box 20">
              <controlPr defaultSize="0" autoFill="0" autoLine="0" autoPict="0">
                <anchor moveWithCells="1">
                  <from>
                    <xdr:col>1</xdr:col>
                    <xdr:colOff>219075</xdr:colOff>
                    <xdr:row>26</xdr:row>
                    <xdr:rowOff>190500</xdr:rowOff>
                  </from>
                  <to>
                    <xdr:col>1</xdr:col>
                    <xdr:colOff>428625</xdr:colOff>
                    <xdr:row>28</xdr:row>
                    <xdr:rowOff>0</xdr:rowOff>
                  </to>
                </anchor>
              </controlPr>
            </control>
          </mc:Choice>
        </mc:AlternateContent>
        <mc:AlternateContent xmlns:mc="http://schemas.openxmlformats.org/markup-compatibility/2006">
          <mc:Choice Requires="x14">
            <control shapeId="10261" r:id="rId32" name="Check Box 21">
              <controlPr defaultSize="0" autoFill="0" autoLine="0" autoPict="0">
                <anchor moveWithCells="1">
                  <from>
                    <xdr:col>1</xdr:col>
                    <xdr:colOff>219075</xdr:colOff>
                    <xdr:row>28</xdr:row>
                    <xdr:rowOff>0</xdr:rowOff>
                  </from>
                  <to>
                    <xdr:col>1</xdr:col>
                    <xdr:colOff>428625</xdr:colOff>
                    <xdr:row>29</xdr:row>
                    <xdr:rowOff>28575</xdr:rowOff>
                  </to>
                </anchor>
              </controlPr>
            </control>
          </mc:Choice>
        </mc:AlternateContent>
        <mc:AlternateContent xmlns:mc="http://schemas.openxmlformats.org/markup-compatibility/2006">
          <mc:Choice Requires="x14">
            <control shapeId="10262" r:id="rId33" name="Check Box 22">
              <controlPr defaultSize="0" autoFill="0" autoLine="0" autoPict="0">
                <anchor moveWithCells="1">
                  <from>
                    <xdr:col>1</xdr:col>
                    <xdr:colOff>219075</xdr:colOff>
                    <xdr:row>29</xdr:row>
                    <xdr:rowOff>0</xdr:rowOff>
                  </from>
                  <to>
                    <xdr:col>1</xdr:col>
                    <xdr:colOff>428625</xdr:colOff>
                    <xdr:row>30</xdr:row>
                    <xdr:rowOff>28575</xdr:rowOff>
                  </to>
                </anchor>
              </controlPr>
            </control>
          </mc:Choice>
        </mc:AlternateContent>
        <mc:AlternateContent xmlns:mc="http://schemas.openxmlformats.org/markup-compatibility/2006">
          <mc:Choice Requires="x14">
            <control shapeId="10263" r:id="rId34" name="Check Box 23">
              <controlPr defaultSize="0" autoFill="0" autoLine="0" autoPict="0">
                <anchor moveWithCells="1">
                  <from>
                    <xdr:col>1</xdr:col>
                    <xdr:colOff>219075</xdr:colOff>
                    <xdr:row>30</xdr:row>
                    <xdr:rowOff>0</xdr:rowOff>
                  </from>
                  <to>
                    <xdr:col>1</xdr:col>
                    <xdr:colOff>428625</xdr:colOff>
                    <xdr:row>31</xdr:row>
                    <xdr:rowOff>0</xdr:rowOff>
                  </to>
                </anchor>
              </controlPr>
            </control>
          </mc:Choice>
        </mc:AlternateContent>
        <mc:AlternateContent xmlns:mc="http://schemas.openxmlformats.org/markup-compatibility/2006">
          <mc:Choice Requires="x14">
            <control shapeId="10259" r:id="rId35" name="Check Box 19">
              <controlPr defaultSize="0" autoFill="0" autoLine="0" autoPict="0">
                <anchor moveWithCells="1">
                  <from>
                    <xdr:col>1</xdr:col>
                    <xdr:colOff>219075</xdr:colOff>
                    <xdr:row>24</xdr:row>
                    <xdr:rowOff>190500</xdr:rowOff>
                  </from>
                  <to>
                    <xdr:col>1</xdr:col>
                    <xdr:colOff>428625</xdr:colOff>
                    <xdr:row>25</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5"/>
  <sheetViews>
    <sheetView workbookViewId="0"/>
  </sheetViews>
  <sheetFormatPr defaultColWidth="8.85546875" defaultRowHeight="15" x14ac:dyDescent="0.25"/>
  <sheetData>
    <row r="1" spans="1:3" ht="18.75" x14ac:dyDescent="0.3">
      <c r="A1" s="5" t="s">
        <v>159</v>
      </c>
    </row>
    <row r="3" spans="1:3" ht="15.75" x14ac:dyDescent="0.25">
      <c r="B3" s="265" t="s">
        <v>173</v>
      </c>
    </row>
    <row r="4" spans="1:3" ht="15.75" x14ac:dyDescent="0.25">
      <c r="B4" s="266" t="s">
        <v>174</v>
      </c>
    </row>
    <row r="5" spans="1:3" ht="15.75" x14ac:dyDescent="0.25">
      <c r="B5" s="266" t="s">
        <v>175</v>
      </c>
    </row>
    <row r="6" spans="1:3" ht="15.75" x14ac:dyDescent="0.25">
      <c r="B6" s="266" t="s">
        <v>176</v>
      </c>
    </row>
    <row r="7" spans="1:3" ht="15.75" x14ac:dyDescent="0.25">
      <c r="B7" s="265" t="s">
        <v>177</v>
      </c>
    </row>
    <row r="8" spans="1:3" ht="15.75" x14ac:dyDescent="0.25">
      <c r="B8" s="265" t="s">
        <v>178</v>
      </c>
    </row>
    <row r="11" spans="1:3" x14ac:dyDescent="0.25">
      <c r="B11" s="4" t="s">
        <v>171</v>
      </c>
    </row>
    <row r="12" spans="1:3" x14ac:dyDescent="0.25">
      <c r="B12" s="4"/>
    </row>
    <row r="13" spans="1:3" x14ac:dyDescent="0.25">
      <c r="B13" s="267" t="s">
        <v>279</v>
      </c>
    </row>
    <row r="14" spans="1:3" x14ac:dyDescent="0.25">
      <c r="B14" s="4"/>
    </row>
    <row r="15" spans="1:3" ht="15.75" x14ac:dyDescent="0.25">
      <c r="C15" s="265" t="s">
        <v>163</v>
      </c>
    </row>
    <row r="16" spans="1:3" ht="15.75" x14ac:dyDescent="0.25">
      <c r="C16" s="265" t="s">
        <v>164</v>
      </c>
    </row>
    <row r="17" spans="1:3" ht="15.75" x14ac:dyDescent="0.25">
      <c r="C17" s="265" t="s">
        <v>165</v>
      </c>
    </row>
    <row r="18" spans="1:3" ht="15.75" x14ac:dyDescent="0.25">
      <c r="C18" s="265" t="s">
        <v>166</v>
      </c>
    </row>
    <row r="19" spans="1:3" ht="15.75" x14ac:dyDescent="0.25">
      <c r="C19" s="265" t="s">
        <v>167</v>
      </c>
    </row>
    <row r="20" spans="1:3" ht="15.75" x14ac:dyDescent="0.25">
      <c r="C20" s="265" t="s">
        <v>168</v>
      </c>
    </row>
    <row r="21" spans="1:3" ht="15.75" x14ac:dyDescent="0.25">
      <c r="C21" s="265" t="s">
        <v>169</v>
      </c>
    </row>
    <row r="22" spans="1:3" ht="15.75" x14ac:dyDescent="0.25">
      <c r="C22" s="265" t="s">
        <v>170</v>
      </c>
    </row>
    <row r="24" spans="1:3" x14ac:dyDescent="0.25">
      <c r="B24" s="4" t="s">
        <v>172</v>
      </c>
    </row>
    <row r="25" spans="1:3" x14ac:dyDescent="0.25">
      <c r="B25" s="4"/>
    </row>
    <row r="26" spans="1:3" x14ac:dyDescent="0.25">
      <c r="A26" s="267"/>
      <c r="B26" s="267" t="s">
        <v>190</v>
      </c>
    </row>
    <row r="27" spans="1:3" x14ac:dyDescent="0.25">
      <c r="A27" s="267"/>
      <c r="B27" s="267"/>
      <c r="C27" t="s">
        <v>191</v>
      </c>
    </row>
    <row r="28" spans="1:3" x14ac:dyDescent="0.25">
      <c r="A28" s="267"/>
      <c r="B28" s="267"/>
      <c r="C28" t="s">
        <v>192</v>
      </c>
    </row>
    <row r="29" spans="1:3" x14ac:dyDescent="0.25">
      <c r="A29" s="267"/>
      <c r="B29" s="267"/>
      <c r="C29" t="s">
        <v>194</v>
      </c>
    </row>
    <row r="30" spans="1:3" x14ac:dyDescent="0.25">
      <c r="A30" s="267"/>
      <c r="B30" s="267"/>
      <c r="C30" t="s">
        <v>193</v>
      </c>
    </row>
    <row r="32" spans="1:3" x14ac:dyDescent="0.25">
      <c r="B32" t="s">
        <v>179</v>
      </c>
    </row>
    <row r="36" spans="2:2" x14ac:dyDescent="0.25">
      <c r="B36" t="s">
        <v>180</v>
      </c>
    </row>
    <row r="40" spans="2:2" x14ac:dyDescent="0.25">
      <c r="B40" t="s">
        <v>181</v>
      </c>
    </row>
    <row r="44" spans="2:2" x14ac:dyDescent="0.25">
      <c r="B44" t="s">
        <v>182</v>
      </c>
    </row>
    <row r="48" spans="2:2" x14ac:dyDescent="0.25">
      <c r="B48" t="s">
        <v>95</v>
      </c>
    </row>
    <row r="52" spans="2:3" x14ac:dyDescent="0.25">
      <c r="B52" t="s">
        <v>183</v>
      </c>
    </row>
    <row r="56" spans="2:3" x14ac:dyDescent="0.25">
      <c r="B56" t="s">
        <v>184</v>
      </c>
    </row>
    <row r="60" spans="2:3" x14ac:dyDescent="0.25">
      <c r="B60" s="4" t="s">
        <v>185</v>
      </c>
    </row>
    <row r="62" spans="2:3" ht="15.75" x14ac:dyDescent="0.25">
      <c r="C62" s="266" t="s">
        <v>186</v>
      </c>
    </row>
    <row r="63" spans="2:3" ht="15.75" x14ac:dyDescent="0.25">
      <c r="C63" s="266" t="s">
        <v>187</v>
      </c>
    </row>
    <row r="64" spans="2:3" ht="15.75" x14ac:dyDescent="0.25">
      <c r="C64" s="266" t="s">
        <v>188</v>
      </c>
    </row>
    <row r="65" spans="3:3" ht="15.75" x14ac:dyDescent="0.25">
      <c r="C65" s="266" t="s">
        <v>189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heetViews>
  <sheetFormatPr defaultColWidth="8.85546875" defaultRowHeight="15" x14ac:dyDescent="0.25"/>
  <cols>
    <col min="1" max="1" width="3.85546875" customWidth="1"/>
    <col min="2" max="2" width="14.28515625" customWidth="1"/>
    <col min="3" max="3" width="15.140625" customWidth="1"/>
    <col min="4" max="4" width="10.140625" customWidth="1"/>
    <col min="5" max="5" width="8.42578125" customWidth="1"/>
    <col min="6" max="6" width="19" customWidth="1"/>
    <col min="7" max="7" width="21.28515625" customWidth="1"/>
    <col min="8" max="8" width="23.140625" customWidth="1"/>
  </cols>
  <sheetData>
    <row r="1" spans="1:8" ht="18.75" x14ac:dyDescent="0.3">
      <c r="A1" s="5" t="s">
        <v>158</v>
      </c>
    </row>
    <row r="3" spans="1:8" x14ac:dyDescent="0.25">
      <c r="B3" s="4" t="s">
        <v>99</v>
      </c>
      <c r="C3" s="145" t="s">
        <v>100</v>
      </c>
      <c r="D3" s="145" t="s">
        <v>101</v>
      </c>
      <c r="E3" s="145" t="s">
        <v>102</v>
      </c>
      <c r="F3" s="145" t="s">
        <v>195</v>
      </c>
      <c r="G3" s="145" t="s">
        <v>103</v>
      </c>
      <c r="H3" s="225" t="s">
        <v>141</v>
      </c>
    </row>
    <row r="4" spans="1:8" x14ac:dyDescent="0.25">
      <c r="B4" s="146"/>
      <c r="C4" s="6"/>
      <c r="D4" s="6"/>
      <c r="E4" s="147"/>
      <c r="F4" s="6"/>
      <c r="G4" s="6"/>
      <c r="H4" s="226"/>
    </row>
    <row r="5" spans="1:8" x14ac:dyDescent="0.25">
      <c r="B5" s="146"/>
      <c r="C5" s="6"/>
      <c r="D5" s="6"/>
      <c r="E5" s="147"/>
      <c r="F5" s="6"/>
      <c r="G5" s="6"/>
      <c r="H5" s="226"/>
    </row>
    <row r="6" spans="1:8" x14ac:dyDescent="0.25">
      <c r="B6" s="146"/>
      <c r="C6" s="6"/>
      <c r="D6" s="6"/>
      <c r="E6" s="147"/>
      <c r="F6" s="6"/>
      <c r="G6" s="6"/>
      <c r="H6" s="226"/>
    </row>
    <row r="7" spans="1:8" x14ac:dyDescent="0.25">
      <c r="B7" s="146"/>
      <c r="C7" s="6"/>
      <c r="D7" s="6"/>
      <c r="E7" s="147"/>
      <c r="F7" s="6"/>
      <c r="G7" s="6"/>
      <c r="H7" s="226"/>
    </row>
    <row r="8" spans="1:8" x14ac:dyDescent="0.25">
      <c r="B8" s="146"/>
      <c r="C8" s="6"/>
      <c r="D8" s="6"/>
      <c r="E8" s="147"/>
      <c r="F8" s="6"/>
      <c r="G8" s="6"/>
      <c r="H8" s="226"/>
    </row>
    <row r="9" spans="1:8" x14ac:dyDescent="0.25">
      <c r="B9" s="146"/>
      <c r="C9" s="6"/>
      <c r="D9" s="6"/>
      <c r="E9" s="147"/>
      <c r="F9" s="6"/>
      <c r="G9" s="6"/>
      <c r="H9" s="226"/>
    </row>
    <row r="10" spans="1:8" x14ac:dyDescent="0.25">
      <c r="B10" s="146"/>
      <c r="C10" s="6"/>
      <c r="D10" s="6"/>
      <c r="E10" s="147"/>
      <c r="F10" s="6"/>
      <c r="G10" s="6"/>
      <c r="H10" s="226"/>
    </row>
    <row r="11" spans="1:8" x14ac:dyDescent="0.25">
      <c r="B11" s="146"/>
      <c r="C11" s="6"/>
      <c r="D11" s="6"/>
      <c r="E11" s="147"/>
      <c r="F11" s="6"/>
      <c r="G11" s="6"/>
      <c r="H11" s="226"/>
    </row>
    <row r="12" spans="1:8" x14ac:dyDescent="0.25">
      <c r="B12" s="146"/>
      <c r="C12" s="6"/>
      <c r="D12" s="6"/>
      <c r="E12" s="147"/>
      <c r="F12" s="6"/>
      <c r="G12" s="6"/>
      <c r="H12" s="226"/>
    </row>
    <row r="13" spans="1:8" x14ac:dyDescent="0.25">
      <c r="B13" s="146"/>
      <c r="C13" s="6"/>
      <c r="D13" s="6"/>
      <c r="E13" s="147"/>
      <c r="F13" s="6"/>
      <c r="G13" s="6"/>
      <c r="H13" s="226"/>
    </row>
    <row r="14" spans="1:8" x14ac:dyDescent="0.25">
      <c r="E14" s="147">
        <f>SUM(E4:E13)</f>
        <v>0</v>
      </c>
      <c r="F14" s="6">
        <f>SUM(F4:F13)*52</f>
        <v>0</v>
      </c>
      <c r="G14" s="227" t="s">
        <v>232</v>
      </c>
      <c r="H14" s="226">
        <f>SUM(H4:H13)</f>
        <v>0</v>
      </c>
    </row>
    <row r="15" spans="1:8" x14ac:dyDescent="0.25">
      <c r="G15" s="227" t="s">
        <v>142</v>
      </c>
      <c r="H15" s="226">
        <f>H14/10</f>
        <v>0</v>
      </c>
    </row>
    <row r="16" spans="1:8" x14ac:dyDescent="0.25">
      <c r="G16" s="227" t="s">
        <v>143</v>
      </c>
      <c r="H16" s="226" t="e">
        <f>H14/E14</f>
        <v>#DIV/0!</v>
      </c>
    </row>
    <row r="17" spans="7:8" x14ac:dyDescent="0.25">
      <c r="G17" s="227" t="s">
        <v>196</v>
      </c>
      <c r="H17" s="226" t="e">
        <f>H16/(F14/E14)</f>
        <v>#DIV/0!</v>
      </c>
    </row>
  </sheetData>
  <pageMargins left="0.25" right="0.25" top="0.75" bottom="0.75" header="0.3" footer="0.3"/>
  <pageSetup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
  <sheetViews>
    <sheetView workbookViewId="0">
      <selection activeCell="F17" sqref="F17"/>
    </sheetView>
  </sheetViews>
  <sheetFormatPr defaultColWidth="8.85546875" defaultRowHeight="15" x14ac:dyDescent="0.25"/>
  <cols>
    <col min="2" max="2" width="3.7109375" customWidth="1"/>
    <col min="3" max="3" width="28.7109375" customWidth="1"/>
    <col min="4" max="4" width="13.7109375" customWidth="1"/>
    <col min="5" max="5" width="3.7109375" customWidth="1"/>
    <col min="6" max="6" width="28.7109375" customWidth="1"/>
    <col min="7" max="7" width="15.7109375" customWidth="1"/>
    <col min="8" max="8" width="3.7109375" customWidth="1"/>
  </cols>
  <sheetData>
    <row r="1" spans="1:8" ht="18.75" x14ac:dyDescent="0.3">
      <c r="A1" s="5" t="s">
        <v>197</v>
      </c>
    </row>
    <row r="2" spans="1:8" ht="15.75" thickBot="1" x14ac:dyDescent="0.3"/>
    <row r="3" spans="1:8" x14ac:dyDescent="0.25">
      <c r="B3" s="276" t="s">
        <v>0</v>
      </c>
      <c r="C3" s="277"/>
      <c r="D3" s="277"/>
      <c r="E3" s="277"/>
      <c r="F3" s="277"/>
      <c r="G3" s="277"/>
      <c r="H3" s="278"/>
    </row>
    <row r="4" spans="1:8" x14ac:dyDescent="0.25">
      <c r="B4" s="279"/>
      <c r="C4" s="280"/>
      <c r="D4" s="280"/>
      <c r="E4" s="280"/>
      <c r="F4" s="280"/>
      <c r="G4" s="280"/>
      <c r="H4" s="281"/>
    </row>
    <row r="5" spans="1:8" x14ac:dyDescent="0.25">
      <c r="B5" s="279"/>
      <c r="C5" s="1" t="s">
        <v>1</v>
      </c>
      <c r="D5" s="2"/>
      <c r="E5" s="280"/>
      <c r="F5" s="1" t="s">
        <v>2</v>
      </c>
      <c r="G5" s="2"/>
      <c r="H5" s="281"/>
    </row>
    <row r="6" spans="1:8" x14ac:dyDescent="0.25">
      <c r="B6" s="279"/>
      <c r="C6" s="280"/>
      <c r="D6" s="280"/>
      <c r="E6" s="280"/>
      <c r="F6" s="280"/>
      <c r="G6" s="280"/>
      <c r="H6" s="281"/>
    </row>
    <row r="7" spans="1:8" x14ac:dyDescent="0.25">
      <c r="B7" s="279"/>
      <c r="C7" s="1" t="s">
        <v>3</v>
      </c>
      <c r="D7" s="1"/>
      <c r="E7" s="280"/>
      <c r="F7" s="1" t="s">
        <v>200</v>
      </c>
      <c r="G7" s="3">
        <f>'Bargaining Unit Database'!H14</f>
        <v>0</v>
      </c>
      <c r="H7" s="281"/>
    </row>
    <row r="8" spans="1:8" x14ac:dyDescent="0.25">
      <c r="B8" s="279"/>
      <c r="C8" s="1" t="s">
        <v>4</v>
      </c>
      <c r="D8" s="1"/>
      <c r="E8" s="280"/>
      <c r="F8" s="280"/>
      <c r="G8" s="280"/>
      <c r="H8" s="281"/>
    </row>
    <row r="9" spans="1:8" x14ac:dyDescent="0.25">
      <c r="B9" s="279"/>
      <c r="C9" s="1" t="s">
        <v>5</v>
      </c>
      <c r="D9" s="1">
        <f>D7+D8</f>
        <v>0</v>
      </c>
      <c r="E9" s="280"/>
      <c r="F9" s="1" t="s">
        <v>6</v>
      </c>
      <c r="G9" s="3" t="e">
        <f>G7/D9</f>
        <v>#DIV/0!</v>
      </c>
      <c r="H9" s="281"/>
    </row>
    <row r="10" spans="1:8" x14ac:dyDescent="0.25">
      <c r="B10" s="279"/>
      <c r="C10" s="1" t="s">
        <v>7</v>
      </c>
      <c r="D10" s="1">
        <f>'Bargaining Unit Database'!E14</f>
        <v>0</v>
      </c>
      <c r="E10" s="280"/>
      <c r="F10" s="1" t="s">
        <v>8</v>
      </c>
      <c r="G10" s="3" t="e">
        <f>G7/D10</f>
        <v>#DIV/0!</v>
      </c>
      <c r="H10" s="281"/>
    </row>
    <row r="11" spans="1:8" x14ac:dyDescent="0.25">
      <c r="B11" s="279"/>
      <c r="C11" s="1" t="s">
        <v>198</v>
      </c>
      <c r="D11" s="1">
        <f>'Bargaining Unit Database'!F14</f>
        <v>0</v>
      </c>
      <c r="E11" s="280"/>
      <c r="F11" s="280"/>
      <c r="G11" s="280"/>
      <c r="H11" s="281"/>
    </row>
    <row r="12" spans="1:8" x14ac:dyDescent="0.25">
      <c r="B12" s="279"/>
      <c r="C12" s="1" t="s">
        <v>199</v>
      </c>
      <c r="D12" s="228" t="e">
        <f>D11/D10</f>
        <v>#DIV/0!</v>
      </c>
      <c r="E12" s="280"/>
      <c r="F12" s="1" t="s">
        <v>196</v>
      </c>
      <c r="G12" s="3" t="e">
        <f>G10/D12</f>
        <v>#DIV/0!</v>
      </c>
      <c r="H12" s="281"/>
    </row>
    <row r="13" spans="1:8" ht="15.75" thickBot="1" x14ac:dyDescent="0.3">
      <c r="B13" s="273"/>
      <c r="C13" s="274"/>
      <c r="D13" s="274"/>
      <c r="E13" s="274"/>
      <c r="F13" s="274"/>
      <c r="G13" s="274"/>
      <c r="H13" s="275"/>
    </row>
  </sheetData>
  <mergeCells count="10">
    <mergeCell ref="B13:H13"/>
    <mergeCell ref="B3:H3"/>
    <mergeCell ref="B4:H4"/>
    <mergeCell ref="B5:B12"/>
    <mergeCell ref="E5:E12"/>
    <mergeCell ref="H5:H12"/>
    <mergeCell ref="C6:D6"/>
    <mergeCell ref="F6:G6"/>
    <mergeCell ref="F8:G8"/>
    <mergeCell ref="F11:G11"/>
  </mergeCells>
  <pageMargins left="0.7" right="0.7" top="0.75" bottom="0.75" header="0.3" footer="0.3"/>
  <pageSetup orientation="landscape" horizontalDpi="1200" verticalDpi="12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6"/>
  <sheetViews>
    <sheetView workbookViewId="0"/>
  </sheetViews>
  <sheetFormatPr defaultColWidth="8.85546875" defaultRowHeight="15" x14ac:dyDescent="0.25"/>
  <cols>
    <col min="2" max="2" width="18" customWidth="1"/>
    <col min="3" max="3" width="11.7109375" customWidth="1"/>
    <col min="6" max="7" width="15.7109375" customWidth="1"/>
    <col min="8" max="8" width="15.42578125" customWidth="1"/>
    <col min="9" max="9" width="13.28515625" customWidth="1"/>
    <col min="10" max="11" width="3.7109375" customWidth="1"/>
    <col min="12" max="12" width="33.28515625" customWidth="1"/>
    <col min="13" max="13" width="13.7109375" customWidth="1"/>
    <col min="14" max="14" width="3.7109375" customWidth="1"/>
    <col min="15" max="15" width="28.7109375" customWidth="1"/>
    <col min="16" max="16" width="15.7109375" customWidth="1"/>
    <col min="17" max="17" width="3.7109375" customWidth="1"/>
  </cols>
  <sheetData>
    <row r="1" spans="1:17" ht="18.75" x14ac:dyDescent="0.3">
      <c r="A1" s="5" t="s">
        <v>218</v>
      </c>
    </row>
    <row r="2" spans="1:17" ht="15.75" thickBot="1" x14ac:dyDescent="0.3"/>
    <row r="3" spans="1:17" ht="15.75" thickBot="1" x14ac:dyDescent="0.3">
      <c r="B3" s="276" t="s">
        <v>9</v>
      </c>
      <c r="C3" s="277"/>
      <c r="D3" s="277"/>
      <c r="E3" s="277"/>
      <c r="F3" s="277"/>
      <c r="G3" s="277"/>
      <c r="H3" s="277"/>
      <c r="I3" s="278"/>
      <c r="K3" s="276" t="s">
        <v>0</v>
      </c>
      <c r="L3" s="277"/>
      <c r="M3" s="277"/>
      <c r="N3" s="277"/>
      <c r="O3" s="277"/>
      <c r="P3" s="277"/>
      <c r="Q3" s="278"/>
    </row>
    <row r="4" spans="1:17" ht="36" customHeight="1" thickBot="1" x14ac:dyDescent="0.3">
      <c r="B4" s="11"/>
      <c r="C4" s="14" t="s">
        <v>10</v>
      </c>
      <c r="D4" s="12" t="s">
        <v>11</v>
      </c>
      <c r="E4" s="14" t="s">
        <v>12</v>
      </c>
      <c r="F4" s="12" t="s">
        <v>13</v>
      </c>
      <c r="G4" s="14" t="s">
        <v>14</v>
      </c>
      <c r="H4" s="12" t="s">
        <v>18</v>
      </c>
      <c r="I4" s="14" t="s">
        <v>15</v>
      </c>
      <c r="K4" s="279"/>
      <c r="L4" s="280"/>
      <c r="M4" s="280"/>
      <c r="N4" s="280"/>
      <c r="O4" s="280"/>
      <c r="P4" s="280"/>
      <c r="Q4" s="281"/>
    </row>
    <row r="5" spans="1:17" x14ac:dyDescent="0.25">
      <c r="B5" s="261" t="s">
        <v>201</v>
      </c>
      <c r="C5" s="95"/>
      <c r="D5" s="100"/>
      <c r="E5" s="95"/>
      <c r="F5" s="64" t="e">
        <f>D5*(E5*'Summary of Basic Information'!$G$12)</f>
        <v>#DIV/0!</v>
      </c>
      <c r="G5" s="69" t="e">
        <f>F5/'Summary of Basic Information'!$D$10</f>
        <v>#DIV/0!</v>
      </c>
      <c r="H5" s="96" t="e">
        <f>G5/'Summary of Basic Information'!$D$12</f>
        <v>#DIV/0!</v>
      </c>
      <c r="I5" s="105" t="e">
        <f>H5/'Summary of Basic Information'!$G$12</f>
        <v>#DIV/0!</v>
      </c>
      <c r="K5" s="279"/>
      <c r="L5" s="1" t="s">
        <v>1</v>
      </c>
      <c r="M5" s="2">
        <f>'Summary of Basic Information'!D5</f>
        <v>0</v>
      </c>
      <c r="N5" s="280"/>
      <c r="O5" s="1" t="s">
        <v>2</v>
      </c>
      <c r="P5" s="2">
        <f>'Summary of Basic Information'!G5</f>
        <v>0</v>
      </c>
      <c r="Q5" s="281"/>
    </row>
    <row r="6" spans="1:17" x14ac:dyDescent="0.25">
      <c r="B6" s="79" t="s">
        <v>202</v>
      </c>
      <c r="C6" s="80"/>
      <c r="D6" s="113"/>
      <c r="E6" s="80"/>
      <c r="F6" s="114" t="e">
        <f>D6*(E6*'Summary of Basic Information'!$G$12)</f>
        <v>#DIV/0!</v>
      </c>
      <c r="G6" s="82" t="e">
        <f>F6/'Summary of Basic Information'!$D$10</f>
        <v>#DIV/0!</v>
      </c>
      <c r="H6" s="81" t="e">
        <f>G6/'Summary of Basic Information'!$D$12</f>
        <v>#DIV/0!</v>
      </c>
      <c r="I6" s="107" t="e">
        <f>H6/'Summary of Basic Information'!$G$12</f>
        <v>#DIV/0!</v>
      </c>
      <c r="K6" s="279"/>
      <c r="L6" s="280"/>
      <c r="M6" s="280"/>
      <c r="N6" s="280"/>
      <c r="O6" s="280"/>
      <c r="P6" s="280"/>
      <c r="Q6" s="281"/>
    </row>
    <row r="7" spans="1:17" x14ac:dyDescent="0.25">
      <c r="B7" s="79" t="s">
        <v>203</v>
      </c>
      <c r="C7" s="80"/>
      <c r="D7" s="113"/>
      <c r="E7" s="80"/>
      <c r="F7" s="114" t="e">
        <f>D7*(E7*'Summary of Basic Information'!$G$12)</f>
        <v>#DIV/0!</v>
      </c>
      <c r="G7" s="82" t="e">
        <f>F7/'Summary of Basic Information'!$D$10</f>
        <v>#DIV/0!</v>
      </c>
      <c r="H7" s="81" t="e">
        <f>G7/'Summary of Basic Information'!$D$12</f>
        <v>#DIV/0!</v>
      </c>
      <c r="I7" s="107" t="e">
        <f>H7/'Summary of Basic Information'!$G$12</f>
        <v>#DIV/0!</v>
      </c>
      <c r="K7" s="279"/>
      <c r="L7" s="1" t="s">
        <v>3</v>
      </c>
      <c r="M7" s="1">
        <f>'Summary of Basic Information'!D7</f>
        <v>0</v>
      </c>
      <c r="N7" s="280"/>
      <c r="O7" s="1" t="s">
        <v>200</v>
      </c>
      <c r="P7" s="3">
        <f>'Summary of Basic Information'!G7</f>
        <v>0</v>
      </c>
      <c r="Q7" s="281"/>
    </row>
    <row r="8" spans="1:17" x14ac:dyDescent="0.25">
      <c r="B8" s="79" t="s">
        <v>204</v>
      </c>
      <c r="C8" s="80"/>
      <c r="D8" s="113"/>
      <c r="E8" s="80"/>
      <c r="F8" s="114" t="e">
        <f>D8*(E8*'Summary of Basic Information'!$G$12)</f>
        <v>#DIV/0!</v>
      </c>
      <c r="G8" s="82" t="e">
        <f>F8/'Summary of Basic Information'!$D$10</f>
        <v>#DIV/0!</v>
      </c>
      <c r="H8" s="81" t="e">
        <f>G8/'Summary of Basic Information'!$D$12</f>
        <v>#DIV/0!</v>
      </c>
      <c r="I8" s="107" t="e">
        <f>H8/'Summary of Basic Information'!$G$12</f>
        <v>#DIV/0!</v>
      </c>
      <c r="K8" s="279"/>
      <c r="L8" s="1" t="s">
        <v>4</v>
      </c>
      <c r="M8" s="1">
        <f>'Summary of Basic Information'!D8</f>
        <v>0</v>
      </c>
      <c r="N8" s="280"/>
      <c r="O8" s="280"/>
      <c r="P8" s="280"/>
      <c r="Q8" s="281"/>
    </row>
    <row r="9" spans="1:17" x14ac:dyDescent="0.25">
      <c r="B9" s="79" t="s">
        <v>205</v>
      </c>
      <c r="C9" s="80"/>
      <c r="D9" s="113"/>
      <c r="E9" s="80"/>
      <c r="F9" s="114" t="e">
        <f>D9*(E9*'Summary of Basic Information'!$G$12)</f>
        <v>#DIV/0!</v>
      </c>
      <c r="G9" s="82" t="e">
        <f>F9/'Summary of Basic Information'!$D$10</f>
        <v>#DIV/0!</v>
      </c>
      <c r="H9" s="81" t="e">
        <f>G9/'Summary of Basic Information'!$D$12</f>
        <v>#DIV/0!</v>
      </c>
      <c r="I9" s="107" t="e">
        <f>H9/'Summary of Basic Information'!$G$12</f>
        <v>#DIV/0!</v>
      </c>
      <c r="K9" s="279"/>
      <c r="L9" s="1" t="s">
        <v>5</v>
      </c>
      <c r="M9" s="1">
        <f>'Summary of Basic Information'!D9</f>
        <v>0</v>
      </c>
      <c r="N9" s="280"/>
      <c r="O9" s="1" t="s">
        <v>6</v>
      </c>
      <c r="P9" s="3" t="e">
        <f>'Summary of Basic Information'!G9</f>
        <v>#DIV/0!</v>
      </c>
      <c r="Q9" s="281"/>
    </row>
    <row r="10" spans="1:17" ht="15.75" thickBot="1" x14ac:dyDescent="0.3">
      <c r="B10" s="262" t="s">
        <v>206</v>
      </c>
      <c r="C10" s="84"/>
      <c r="D10" s="102"/>
      <c r="E10" s="84"/>
      <c r="F10" s="65" t="e">
        <f>D10*(E10*'Summary of Basic Information'!$G$12)</f>
        <v>#DIV/0!</v>
      </c>
      <c r="G10" s="86" t="e">
        <f>F10/'Summary of Basic Information'!$D$10</f>
        <v>#DIV/0!</v>
      </c>
      <c r="H10" s="85" t="e">
        <f>G10/'Summary of Basic Information'!$D$12</f>
        <v>#DIV/0!</v>
      </c>
      <c r="I10" s="109" t="e">
        <f>H10/'Summary of Basic Information'!$G$12</f>
        <v>#DIV/0!</v>
      </c>
      <c r="K10" s="279"/>
      <c r="L10" s="1" t="s">
        <v>7</v>
      </c>
      <c r="M10" s="1">
        <f>'Summary of Basic Information'!D10</f>
        <v>0</v>
      </c>
      <c r="N10" s="280"/>
      <c r="O10" s="1" t="s">
        <v>8</v>
      </c>
      <c r="P10" s="3" t="e">
        <f>'Summary of Basic Information'!G10</f>
        <v>#DIV/0!</v>
      </c>
      <c r="Q10" s="281"/>
    </row>
    <row r="11" spans="1:17" ht="15.75" thickBot="1" x14ac:dyDescent="0.3">
      <c r="K11" s="279"/>
      <c r="L11" s="1" t="s">
        <v>198</v>
      </c>
      <c r="M11" s="1">
        <f>'Summary of Basic Information'!D11</f>
        <v>0</v>
      </c>
      <c r="N11" s="280"/>
      <c r="O11" s="280"/>
      <c r="P11" s="280"/>
      <c r="Q11" s="281"/>
    </row>
    <row r="12" spans="1:17" ht="15.75" thickBot="1" x14ac:dyDescent="0.3">
      <c r="B12" s="282" t="s">
        <v>17</v>
      </c>
      <c r="C12" s="283"/>
      <c r="D12" s="283"/>
      <c r="E12" s="283"/>
      <c r="F12" s="283"/>
      <c r="G12" s="283"/>
      <c r="H12" s="283"/>
      <c r="I12" s="284"/>
      <c r="K12" s="279"/>
      <c r="L12" s="1" t="s">
        <v>199</v>
      </c>
      <c r="M12" s="1" t="e">
        <f>'Summary of Basic Information'!D12</f>
        <v>#DIV/0!</v>
      </c>
      <c r="N12" s="280"/>
      <c r="O12" s="1" t="s">
        <v>207</v>
      </c>
      <c r="P12" s="3" t="e">
        <f>'Summary of Basic Information'!G12</f>
        <v>#DIV/0!</v>
      </c>
      <c r="Q12" s="281"/>
    </row>
    <row r="13" spans="1:17" ht="36" customHeight="1" thickBot="1" x14ac:dyDescent="0.3">
      <c r="B13" s="291"/>
      <c r="C13" s="292"/>
      <c r="D13" s="292"/>
      <c r="E13" s="292"/>
      <c r="F13" s="15" t="s">
        <v>13</v>
      </c>
      <c r="G13" s="8" t="s">
        <v>14</v>
      </c>
      <c r="H13" s="15" t="s">
        <v>18</v>
      </c>
      <c r="I13" s="9" t="s">
        <v>15</v>
      </c>
      <c r="K13" s="273"/>
      <c r="L13" s="274"/>
      <c r="M13" s="274"/>
      <c r="N13" s="274"/>
      <c r="O13" s="274"/>
      <c r="P13" s="274"/>
      <c r="Q13" s="275"/>
    </row>
    <row r="14" spans="1:17" x14ac:dyDescent="0.25">
      <c r="B14" s="285" t="s">
        <v>19</v>
      </c>
      <c r="C14" s="286"/>
      <c r="D14" s="286"/>
      <c r="E14" s="286"/>
      <c r="F14" s="69"/>
      <c r="G14" s="69" t="e">
        <f>F14/'Summary of Basic Information'!$D$10</f>
        <v>#DIV/0!</v>
      </c>
      <c r="H14" s="69" t="e">
        <f>G14/'Summary of Basic Information'!$D$12</f>
        <v>#DIV/0!</v>
      </c>
      <c r="I14" s="111" t="e">
        <f>H14/'Summary of Basic Information'!$G$12</f>
        <v>#DIV/0!</v>
      </c>
    </row>
    <row r="15" spans="1:17" ht="15.75" thickBot="1" x14ac:dyDescent="0.3">
      <c r="B15" s="287" t="s">
        <v>20</v>
      </c>
      <c r="C15" s="288"/>
      <c r="D15" s="288"/>
      <c r="E15" s="288"/>
      <c r="F15" s="86"/>
      <c r="G15" s="86" t="e">
        <f>F15/'Summary of Basic Information'!$D$10</f>
        <v>#DIV/0!</v>
      </c>
      <c r="H15" s="86" t="e">
        <f>G15/'Summary of Basic Information'!$D$12</f>
        <v>#DIV/0!</v>
      </c>
      <c r="I15" s="60"/>
    </row>
    <row r="16" spans="1:17" ht="15.75" thickBot="1" x14ac:dyDescent="0.3">
      <c r="B16" s="289" t="s">
        <v>21</v>
      </c>
      <c r="C16" s="290"/>
      <c r="D16" s="290"/>
      <c r="E16" s="290"/>
      <c r="F16" s="22">
        <f>F14+F15</f>
        <v>0</v>
      </c>
      <c r="G16" s="23" t="e">
        <f>G14+G15</f>
        <v>#DIV/0!</v>
      </c>
      <c r="H16" s="23" t="e">
        <f>H14+H15</f>
        <v>#DIV/0!</v>
      </c>
      <c r="I16" s="24" t="e">
        <f>I14+I15</f>
        <v>#DIV/0!</v>
      </c>
    </row>
  </sheetData>
  <mergeCells count="16">
    <mergeCell ref="B3:I3"/>
    <mergeCell ref="B12:I12"/>
    <mergeCell ref="B14:E14"/>
    <mergeCell ref="B15:E15"/>
    <mergeCell ref="B16:E16"/>
    <mergeCell ref="B13:E13"/>
    <mergeCell ref="K13:Q13"/>
    <mergeCell ref="K3:Q3"/>
    <mergeCell ref="K4:Q4"/>
    <mergeCell ref="K5:K12"/>
    <mergeCell ref="N5:N12"/>
    <mergeCell ref="Q5:Q12"/>
    <mergeCell ref="L6:M6"/>
    <mergeCell ref="O6:P6"/>
    <mergeCell ref="O8:P8"/>
    <mergeCell ref="O11:P11"/>
  </mergeCells>
  <pageMargins left="0.7" right="0.7" top="0.75" bottom="0.75" header="0.3" footer="0.3"/>
  <pageSetup orientation="landscape"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276225</xdr:colOff>
                    <xdr:row>4</xdr:row>
                    <xdr:rowOff>0</xdr:rowOff>
                  </from>
                  <to>
                    <xdr:col>2</xdr:col>
                    <xdr:colOff>495300</xdr:colOff>
                    <xdr:row>5</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276225</xdr:colOff>
                    <xdr:row>4</xdr:row>
                    <xdr:rowOff>180975</xdr:rowOff>
                  </from>
                  <to>
                    <xdr:col>2</xdr:col>
                    <xdr:colOff>495300</xdr:colOff>
                    <xdr:row>6</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276225</xdr:colOff>
                    <xdr:row>6</xdr:row>
                    <xdr:rowOff>0</xdr:rowOff>
                  </from>
                  <to>
                    <xdr:col>2</xdr:col>
                    <xdr:colOff>495300</xdr:colOff>
                    <xdr:row>7</xdr:row>
                    <xdr:rowOff>28575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276225</xdr:colOff>
                    <xdr:row>6</xdr:row>
                    <xdr:rowOff>180975</xdr:rowOff>
                  </from>
                  <to>
                    <xdr:col>2</xdr:col>
                    <xdr:colOff>495300</xdr:colOff>
                    <xdr:row>8</xdr:row>
                    <xdr:rowOff>9525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276225</xdr:colOff>
                    <xdr:row>7</xdr:row>
                    <xdr:rowOff>180975</xdr:rowOff>
                  </from>
                  <to>
                    <xdr:col>2</xdr:col>
                    <xdr:colOff>495300</xdr:colOff>
                    <xdr:row>9</xdr:row>
                    <xdr:rowOff>9525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276225</xdr:colOff>
                    <xdr:row>8</xdr:row>
                    <xdr:rowOff>180975</xdr:rowOff>
                  </from>
                  <to>
                    <xdr:col>2</xdr:col>
                    <xdr:colOff>495300</xdr:colOff>
                    <xdr:row>10</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20"/>
  <sheetViews>
    <sheetView workbookViewId="0"/>
  </sheetViews>
  <sheetFormatPr defaultColWidth="8.85546875" defaultRowHeight="15" x14ac:dyDescent="0.25"/>
  <cols>
    <col min="1" max="1" width="7.140625" customWidth="1"/>
    <col min="2" max="2" width="34.42578125" customWidth="1"/>
    <col min="3" max="3" width="11.42578125" customWidth="1"/>
    <col min="4" max="5" width="13.140625" customWidth="1"/>
    <col min="6" max="6" width="18.7109375" customWidth="1"/>
    <col min="7" max="7" width="16" customWidth="1"/>
    <col min="8" max="8" width="17.42578125" customWidth="1"/>
    <col min="9" max="9" width="11.42578125" customWidth="1"/>
    <col min="10" max="10" width="64.85546875" customWidth="1"/>
    <col min="11" max="12" width="3.7109375" customWidth="1"/>
    <col min="13" max="13" width="35.28515625" customWidth="1"/>
    <col min="14" max="14" width="13.7109375" customWidth="1"/>
    <col min="15" max="15" width="3.7109375" customWidth="1"/>
    <col min="16" max="16" width="28.7109375" customWidth="1"/>
    <col min="17" max="17" width="15.7109375" customWidth="1"/>
    <col min="18" max="18" width="3.7109375" customWidth="1"/>
  </cols>
  <sheetData>
    <row r="1" spans="1:18" ht="18.75" x14ac:dyDescent="0.3">
      <c r="A1" s="5" t="s">
        <v>219</v>
      </c>
    </row>
    <row r="2" spans="1:18" ht="15.75" thickBot="1" x14ac:dyDescent="0.3"/>
    <row r="3" spans="1:18" ht="15.75" thickBot="1" x14ac:dyDescent="0.3">
      <c r="B3" s="282" t="s">
        <v>39</v>
      </c>
      <c r="C3" s="283"/>
      <c r="D3" s="283"/>
      <c r="E3" s="283"/>
      <c r="F3" s="283"/>
      <c r="G3" s="283"/>
      <c r="H3" s="283"/>
      <c r="I3" s="284"/>
      <c r="L3" s="276" t="s">
        <v>0</v>
      </c>
      <c r="M3" s="277"/>
      <c r="N3" s="277"/>
      <c r="O3" s="277"/>
      <c r="P3" s="277"/>
      <c r="Q3" s="277"/>
      <c r="R3" s="278"/>
    </row>
    <row r="4" spans="1:18" ht="15.75" thickBot="1" x14ac:dyDescent="0.3">
      <c r="B4" s="293"/>
      <c r="C4" s="294"/>
      <c r="D4" s="294"/>
      <c r="E4" s="294"/>
      <c r="F4" s="294"/>
      <c r="G4" s="294"/>
      <c r="H4" s="294"/>
      <c r="I4" s="295"/>
      <c r="L4" s="279"/>
      <c r="M4" s="280"/>
      <c r="N4" s="280"/>
      <c r="O4" s="280"/>
      <c r="P4" s="280"/>
      <c r="Q4" s="280"/>
      <c r="R4" s="281"/>
    </row>
    <row r="5" spans="1:18" x14ac:dyDescent="0.25">
      <c r="B5" s="279"/>
      <c r="C5" s="32" t="s">
        <v>31</v>
      </c>
      <c r="D5" s="33" t="s">
        <v>34</v>
      </c>
      <c r="E5" s="34" t="s">
        <v>35</v>
      </c>
      <c r="F5" s="280"/>
      <c r="G5" s="280"/>
      <c r="H5" s="280"/>
      <c r="I5" s="281"/>
      <c r="L5" s="279"/>
      <c r="M5" s="1" t="s">
        <v>1</v>
      </c>
      <c r="N5" s="2">
        <f>'Summary of Basic Information'!E5</f>
        <v>0</v>
      </c>
      <c r="O5" s="280"/>
      <c r="P5" s="1" t="s">
        <v>2</v>
      </c>
      <c r="Q5" s="2">
        <f>'Summary of Basic Information'!G5</f>
        <v>0</v>
      </c>
      <c r="R5" s="281"/>
    </row>
    <row r="6" spans="1:18" ht="15.75" thickBot="1" x14ac:dyDescent="0.3">
      <c r="B6" s="279"/>
      <c r="C6" s="35" t="s">
        <v>32</v>
      </c>
      <c r="D6" s="36"/>
      <c r="E6" s="37"/>
      <c r="F6" s="280"/>
      <c r="G6" s="280"/>
      <c r="H6" s="280"/>
      <c r="I6" s="281"/>
      <c r="L6" s="279"/>
      <c r="M6" s="280"/>
      <c r="N6" s="280"/>
      <c r="O6" s="280"/>
      <c r="P6" s="280"/>
      <c r="Q6" s="280"/>
      <c r="R6" s="281"/>
    </row>
    <row r="7" spans="1:18" ht="15.75" thickBot="1" x14ac:dyDescent="0.3">
      <c r="B7" s="298"/>
      <c r="C7" s="296"/>
      <c r="D7" s="296"/>
      <c r="E7" s="296"/>
      <c r="F7" s="296"/>
      <c r="G7" s="296"/>
      <c r="H7" s="296"/>
      <c r="I7" s="297"/>
      <c r="L7" s="279"/>
      <c r="M7" s="1" t="s">
        <v>3</v>
      </c>
      <c r="N7" s="1">
        <f>'Summary of Basic Information'!D7</f>
        <v>0</v>
      </c>
      <c r="O7" s="280"/>
      <c r="P7" s="1" t="s">
        <v>200</v>
      </c>
      <c r="Q7" s="3">
        <f>'Summary of Basic Information'!G7</f>
        <v>0</v>
      </c>
      <c r="R7" s="281"/>
    </row>
    <row r="8" spans="1:18" ht="30" customHeight="1" thickBot="1" x14ac:dyDescent="0.3">
      <c r="B8" s="11" t="s">
        <v>22</v>
      </c>
      <c r="C8" s="30" t="s">
        <v>10</v>
      </c>
      <c r="D8" s="29" t="s">
        <v>33</v>
      </c>
      <c r="E8" s="30" t="s">
        <v>38</v>
      </c>
      <c r="F8" s="12" t="s">
        <v>13</v>
      </c>
      <c r="G8" s="30" t="s">
        <v>14</v>
      </c>
      <c r="H8" s="29" t="s">
        <v>18</v>
      </c>
      <c r="I8" s="30" t="s">
        <v>36</v>
      </c>
      <c r="J8" s="14" t="s">
        <v>37</v>
      </c>
      <c r="L8" s="279"/>
      <c r="M8" s="1" t="s">
        <v>4</v>
      </c>
      <c r="N8" s="1">
        <f>'Summary of Basic Information'!D8</f>
        <v>0</v>
      </c>
      <c r="O8" s="280"/>
      <c r="P8" s="280"/>
      <c r="Q8" s="280"/>
      <c r="R8" s="281"/>
    </row>
    <row r="9" spans="1:18" x14ac:dyDescent="0.25">
      <c r="B9" s="94" t="s">
        <v>23</v>
      </c>
      <c r="C9" s="95"/>
      <c r="D9" s="96"/>
      <c r="E9" s="69"/>
      <c r="F9" s="96">
        <f>(D9*$D$6*12)+(E9*$E$6*12)*'Summary of Basic Information'!$D$10</f>
        <v>0</v>
      </c>
      <c r="G9" s="69" t="e">
        <f>F9/'Summary of Basic Information'!$D$10</f>
        <v>#DIV/0!</v>
      </c>
      <c r="H9" s="96" t="e">
        <f>G9/'Summary of Basic Information'!$D$12</f>
        <v>#DIV/0!</v>
      </c>
      <c r="I9" s="105" t="e">
        <f>H9/'Summary of Basic Information'!$G$12</f>
        <v>#DIV/0!</v>
      </c>
      <c r="J9" s="106"/>
      <c r="L9" s="279"/>
      <c r="M9" s="1" t="s">
        <v>5</v>
      </c>
      <c r="N9" s="1">
        <f>'Summary of Basic Information'!D9</f>
        <v>0</v>
      </c>
      <c r="O9" s="280"/>
      <c r="P9" s="1" t="s">
        <v>6</v>
      </c>
      <c r="Q9" s="3" t="e">
        <f>'Summary of Basic Information'!G9</f>
        <v>#DIV/0!</v>
      </c>
      <c r="R9" s="281"/>
    </row>
    <row r="10" spans="1:18" x14ac:dyDescent="0.25">
      <c r="B10" s="79" t="s">
        <v>24</v>
      </c>
      <c r="C10" s="80"/>
      <c r="D10" s="81"/>
      <c r="E10" s="82"/>
      <c r="F10" s="81">
        <f>(D10*$D$6*12)+(E10*$E$6*12)*'Summary of Basic Information'!$D$10</f>
        <v>0</v>
      </c>
      <c r="G10" s="82" t="e">
        <f>F10/'Summary of Basic Information'!$D$10</f>
        <v>#DIV/0!</v>
      </c>
      <c r="H10" s="81" t="e">
        <f>G10/'Summary of Basic Information'!$D$12</f>
        <v>#DIV/0!</v>
      </c>
      <c r="I10" s="107" t="e">
        <f>H10/'Summary of Basic Information'!$G$12</f>
        <v>#DIV/0!</v>
      </c>
      <c r="J10" s="108"/>
      <c r="L10" s="279"/>
      <c r="M10" s="1" t="s">
        <v>7</v>
      </c>
      <c r="N10" s="1">
        <f>'Summary of Basic Information'!D10</f>
        <v>0</v>
      </c>
      <c r="O10" s="280"/>
      <c r="P10" s="1" t="s">
        <v>8</v>
      </c>
      <c r="Q10" s="3" t="e">
        <f>'Summary of Basic Information'!G10</f>
        <v>#DIV/0!</v>
      </c>
      <c r="R10" s="281"/>
    </row>
    <row r="11" spans="1:18" x14ac:dyDescent="0.25">
      <c r="B11" s="79" t="s">
        <v>25</v>
      </c>
      <c r="C11" s="80"/>
      <c r="D11" s="81"/>
      <c r="E11" s="82"/>
      <c r="F11" s="81">
        <f>(D11*$D$6*12)+(E11*$E$6*12)*'Summary of Basic Information'!$D$10</f>
        <v>0</v>
      </c>
      <c r="G11" s="82" t="e">
        <f>F11/'Summary of Basic Information'!$D$10</f>
        <v>#DIV/0!</v>
      </c>
      <c r="H11" s="81" t="e">
        <f>G11/'Summary of Basic Information'!$D$12</f>
        <v>#DIV/0!</v>
      </c>
      <c r="I11" s="107" t="e">
        <f>H11/'Summary of Basic Information'!$G$12</f>
        <v>#DIV/0!</v>
      </c>
      <c r="J11" s="108"/>
      <c r="L11" s="279"/>
      <c r="M11" s="1" t="s">
        <v>198</v>
      </c>
      <c r="N11" s="1">
        <f>'Summary of Basic Information'!D11</f>
        <v>0</v>
      </c>
      <c r="O11" s="280"/>
      <c r="P11" s="280"/>
      <c r="Q11" s="280"/>
      <c r="R11" s="281"/>
    </row>
    <row r="12" spans="1:18" x14ac:dyDescent="0.25">
      <c r="B12" s="79" t="s">
        <v>26</v>
      </c>
      <c r="C12" s="80"/>
      <c r="D12" s="81"/>
      <c r="E12" s="82"/>
      <c r="F12" s="81">
        <f>(D12*$D$6*12)+(E12*$E$6*12)*'Summary of Basic Information'!$D$10</f>
        <v>0</v>
      </c>
      <c r="G12" s="82" t="e">
        <f>F12/'Summary of Basic Information'!$D$10</f>
        <v>#DIV/0!</v>
      </c>
      <c r="H12" s="81" t="e">
        <f>G12/'Summary of Basic Information'!$D$12</f>
        <v>#DIV/0!</v>
      </c>
      <c r="I12" s="107" t="e">
        <f>H12/'Summary of Basic Information'!$G$12</f>
        <v>#DIV/0!</v>
      </c>
      <c r="J12" s="108"/>
      <c r="L12" s="279"/>
      <c r="M12" s="1" t="s">
        <v>199</v>
      </c>
      <c r="N12" s="1" t="e">
        <f>'Summary of Basic Information'!D12</f>
        <v>#DIV/0!</v>
      </c>
      <c r="O12" s="280"/>
      <c r="P12" s="1" t="s">
        <v>207</v>
      </c>
      <c r="Q12" s="3" t="e">
        <f>'Summary of Basic Information'!G12</f>
        <v>#DIV/0!</v>
      </c>
      <c r="R12" s="281"/>
    </row>
    <row r="13" spans="1:18" ht="15.75" thickBot="1" x14ac:dyDescent="0.3">
      <c r="B13" s="79" t="s">
        <v>27</v>
      </c>
      <c r="C13" s="80"/>
      <c r="D13" s="81"/>
      <c r="E13" s="82"/>
      <c r="F13" s="81">
        <f>(D13*$D$6*12)+(E13*$E$6*12)*'Summary of Basic Information'!$D$10</f>
        <v>0</v>
      </c>
      <c r="G13" s="82" t="e">
        <f>F13/'Summary of Basic Information'!$D$10</f>
        <v>#DIV/0!</v>
      </c>
      <c r="H13" s="81" t="e">
        <f>G13/'Summary of Basic Information'!$D$12</f>
        <v>#DIV/0!</v>
      </c>
      <c r="I13" s="107" t="e">
        <f>H13/'Summary of Basic Information'!$G$12</f>
        <v>#DIV/0!</v>
      </c>
      <c r="J13" s="108"/>
      <c r="L13" s="273"/>
      <c r="M13" s="274"/>
      <c r="N13" s="274"/>
      <c r="O13" s="274"/>
      <c r="P13" s="274"/>
      <c r="Q13" s="274"/>
      <c r="R13" s="275"/>
    </row>
    <row r="14" spans="1:18" ht="15.75" thickBot="1" x14ac:dyDescent="0.3">
      <c r="B14" s="83" t="s">
        <v>28</v>
      </c>
      <c r="C14" s="84"/>
      <c r="D14" s="85"/>
      <c r="E14" s="86"/>
      <c r="F14" s="85">
        <f>(D14*$D$6*12)+(E14*$E$6*12)*'Summary of Basic Information'!$D$10</f>
        <v>0</v>
      </c>
      <c r="G14" s="86" t="e">
        <f>F14/'Summary of Basic Information'!$D$10</f>
        <v>#DIV/0!</v>
      </c>
      <c r="H14" s="85" t="e">
        <f>G14/'Summary of Basic Information'!$D$12</f>
        <v>#DIV/0!</v>
      </c>
      <c r="I14" s="109" t="e">
        <f>H14/'Summary of Basic Information'!$G$12</f>
        <v>#DIV/0!</v>
      </c>
      <c r="J14" s="110"/>
    </row>
    <row r="15" spans="1:18" ht="15.75" thickBot="1" x14ac:dyDescent="0.3"/>
    <row r="16" spans="1:18" ht="15.75" thickBot="1" x14ac:dyDescent="0.3">
      <c r="B16" s="276" t="s">
        <v>29</v>
      </c>
      <c r="C16" s="277"/>
      <c r="D16" s="277"/>
      <c r="E16" s="277"/>
      <c r="F16" s="277"/>
      <c r="G16" s="277"/>
      <c r="H16" s="277"/>
      <c r="I16" s="278"/>
    </row>
    <row r="17" spans="2:9" ht="30.75" thickBot="1" x14ac:dyDescent="0.3">
      <c r="B17" s="299"/>
      <c r="C17" s="300"/>
      <c r="D17" s="300"/>
      <c r="E17" s="300"/>
      <c r="F17" s="14" t="s">
        <v>13</v>
      </c>
      <c r="G17" s="29" t="s">
        <v>14</v>
      </c>
      <c r="H17" s="30" t="s">
        <v>18</v>
      </c>
      <c r="I17" s="31" t="s">
        <v>36</v>
      </c>
    </row>
    <row r="18" spans="2:9" x14ac:dyDescent="0.25">
      <c r="B18" s="285" t="s">
        <v>19</v>
      </c>
      <c r="C18" s="286"/>
      <c r="D18" s="286"/>
      <c r="E18" s="286"/>
      <c r="F18" s="69"/>
      <c r="G18" s="96" t="e">
        <f>F18/'Summary of Basic Information'!$D$10</f>
        <v>#DIV/0!</v>
      </c>
      <c r="H18" s="69" t="e">
        <f>G18/'Summary of Basic Information'!$D$12</f>
        <v>#DIV/0!</v>
      </c>
      <c r="I18" s="111" t="e">
        <f>H18/'Summary of Basic Information'!$G$12</f>
        <v>#DIV/0!</v>
      </c>
    </row>
    <row r="19" spans="2:9" ht="15.75" thickBot="1" x14ac:dyDescent="0.3">
      <c r="B19" s="287" t="s">
        <v>20</v>
      </c>
      <c r="C19" s="288"/>
      <c r="D19" s="288"/>
      <c r="E19" s="288"/>
      <c r="F19" s="86"/>
      <c r="G19" s="85" t="e">
        <f>F19/'Summary of Basic Information'!$D$10</f>
        <v>#DIV/0!</v>
      </c>
      <c r="H19" s="86" t="e">
        <f>G19/'Summary of Basic Information'!$D$12</f>
        <v>#DIV/0!</v>
      </c>
      <c r="I19" s="112"/>
    </row>
    <row r="20" spans="2:9" ht="15.75" thickBot="1" x14ac:dyDescent="0.3">
      <c r="B20" s="289" t="s">
        <v>30</v>
      </c>
      <c r="C20" s="290"/>
      <c r="D20" s="290"/>
      <c r="E20" s="290"/>
      <c r="F20" s="22">
        <f>F18+F19</f>
        <v>0</v>
      </c>
      <c r="G20" s="38" t="e">
        <f>G18+G19</f>
        <v>#DIV/0!</v>
      </c>
      <c r="H20" s="22" t="e">
        <f>H18+H19</f>
        <v>#DIV/0!</v>
      </c>
      <c r="I20" s="39" t="e">
        <f>I18+I19</f>
        <v>#DIV/0!</v>
      </c>
    </row>
  </sheetData>
  <mergeCells count="20">
    <mergeCell ref="B17:E17"/>
    <mergeCell ref="B18:E18"/>
    <mergeCell ref="B19:E19"/>
    <mergeCell ref="B20:E20"/>
    <mergeCell ref="B16:I16"/>
    <mergeCell ref="B3:I3"/>
    <mergeCell ref="B4:I4"/>
    <mergeCell ref="F5:I7"/>
    <mergeCell ref="B5:B7"/>
    <mergeCell ref="C7:E7"/>
    <mergeCell ref="L13:R13"/>
    <mergeCell ref="L3:R3"/>
    <mergeCell ref="L4:R4"/>
    <mergeCell ref="L5:L12"/>
    <mergeCell ref="O5:O12"/>
    <mergeCell ref="R5:R12"/>
    <mergeCell ref="M6:N6"/>
    <mergeCell ref="P6:Q6"/>
    <mergeCell ref="P8:Q8"/>
    <mergeCell ref="P11:Q11"/>
  </mergeCells>
  <pageMargins left="0.7" right="0.7" top="0.75" bottom="0.75" header="0.3" footer="0.3"/>
  <pageSetup scale="86" orientation="landscape"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276225</xdr:colOff>
                    <xdr:row>8</xdr:row>
                    <xdr:rowOff>0</xdr:rowOff>
                  </from>
                  <to>
                    <xdr:col>2</xdr:col>
                    <xdr:colOff>495300</xdr:colOff>
                    <xdr:row>9</xdr:row>
                    <xdr:rowOff>28575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276225</xdr:colOff>
                    <xdr:row>9</xdr:row>
                    <xdr:rowOff>0</xdr:rowOff>
                  </from>
                  <to>
                    <xdr:col>2</xdr:col>
                    <xdr:colOff>495300</xdr:colOff>
                    <xdr:row>10</xdr:row>
                    <xdr:rowOff>28575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xdr:col>
                    <xdr:colOff>276225</xdr:colOff>
                    <xdr:row>10</xdr:row>
                    <xdr:rowOff>0</xdr:rowOff>
                  </from>
                  <to>
                    <xdr:col>2</xdr:col>
                    <xdr:colOff>495300</xdr:colOff>
                    <xdr:row>11</xdr:row>
                    <xdr:rowOff>28575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xdr:col>
                    <xdr:colOff>276225</xdr:colOff>
                    <xdr:row>10</xdr:row>
                    <xdr:rowOff>180975</xdr:rowOff>
                  </from>
                  <to>
                    <xdr:col>2</xdr:col>
                    <xdr:colOff>495300</xdr:colOff>
                    <xdr:row>12</xdr:row>
                    <xdr:rowOff>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xdr:col>
                    <xdr:colOff>295275</xdr:colOff>
                    <xdr:row>11</xdr:row>
                    <xdr:rowOff>180975</xdr:rowOff>
                  </from>
                  <to>
                    <xdr:col>2</xdr:col>
                    <xdr:colOff>504825</xdr:colOff>
                    <xdr:row>12</xdr:row>
                    <xdr:rowOff>190500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xdr:col>
                    <xdr:colOff>295275</xdr:colOff>
                    <xdr:row>13</xdr:row>
                    <xdr:rowOff>0</xdr:rowOff>
                  </from>
                  <to>
                    <xdr:col>2</xdr:col>
                    <xdr:colOff>504825</xdr:colOff>
                    <xdr:row>14</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
  <sheetViews>
    <sheetView workbookViewId="0"/>
  </sheetViews>
  <sheetFormatPr defaultColWidth="8.85546875" defaultRowHeight="15" x14ac:dyDescent="0.25"/>
  <cols>
    <col min="1" max="1" width="7.28515625" customWidth="1"/>
    <col min="2" max="2" width="23.28515625" customWidth="1"/>
    <col min="4" max="4" width="13" customWidth="1"/>
    <col min="5" max="5" width="18.28515625" customWidth="1"/>
    <col min="6" max="6" width="17" customWidth="1"/>
    <col min="7" max="7" width="17.7109375" customWidth="1"/>
    <col min="8" max="8" width="12.28515625" customWidth="1"/>
    <col min="9" max="10" width="3.7109375" customWidth="1"/>
    <col min="11" max="11" width="31.28515625" customWidth="1"/>
    <col min="12" max="12" width="13.7109375" customWidth="1"/>
    <col min="13" max="13" width="3.7109375" customWidth="1"/>
    <col min="14" max="14" width="28.7109375" customWidth="1"/>
    <col min="15" max="15" width="15.7109375" customWidth="1"/>
    <col min="16" max="16" width="3.7109375" customWidth="1"/>
  </cols>
  <sheetData>
    <row r="1" spans="1:16" ht="18.75" x14ac:dyDescent="0.3">
      <c r="A1" s="5" t="s">
        <v>220</v>
      </c>
    </row>
    <row r="2" spans="1:16" ht="15.75" thickBot="1" x14ac:dyDescent="0.3"/>
    <row r="3" spans="1:16" ht="15.75" thickBot="1" x14ac:dyDescent="0.3">
      <c r="B3" s="276" t="s">
        <v>72</v>
      </c>
      <c r="C3" s="277"/>
      <c r="D3" s="277"/>
      <c r="E3" s="277"/>
      <c r="F3" s="277"/>
      <c r="G3" s="277"/>
      <c r="H3" s="278"/>
      <c r="J3" s="276" t="s">
        <v>0</v>
      </c>
      <c r="K3" s="277"/>
      <c r="L3" s="277"/>
      <c r="M3" s="277"/>
      <c r="N3" s="277"/>
      <c r="O3" s="277"/>
      <c r="P3" s="278"/>
    </row>
    <row r="4" spans="1:16" ht="30.75" customHeight="1" thickBot="1" x14ac:dyDescent="0.3">
      <c r="B4" s="7"/>
      <c r="C4" s="16"/>
      <c r="D4" s="8" t="s">
        <v>54</v>
      </c>
      <c r="E4" s="15" t="s">
        <v>13</v>
      </c>
      <c r="F4" s="25" t="s">
        <v>14</v>
      </c>
      <c r="G4" s="28" t="s">
        <v>18</v>
      </c>
      <c r="H4" s="26" t="s">
        <v>15</v>
      </c>
      <c r="J4" s="279"/>
      <c r="K4" s="280"/>
      <c r="L4" s="280"/>
      <c r="M4" s="280"/>
      <c r="N4" s="280"/>
      <c r="O4" s="280"/>
      <c r="P4" s="281"/>
    </row>
    <row r="5" spans="1:16" x14ac:dyDescent="0.25">
      <c r="B5" s="301" t="s">
        <v>74</v>
      </c>
      <c r="C5" s="95" t="s">
        <v>12</v>
      </c>
      <c r="D5" s="121">
        <v>4.9500000000000002E-2</v>
      </c>
      <c r="E5" s="303" t="e">
        <f>MIN((D7-D6),D8)*'Summary of Basic Information'!D10*D5</f>
        <v>#DIV/0!</v>
      </c>
      <c r="F5" s="305" t="e">
        <f>E5/'Summary of Basic Information'!$D$10</f>
        <v>#DIV/0!</v>
      </c>
      <c r="G5" s="307" t="e">
        <f>F5/'Summary of Basic Information'!$D$12</f>
        <v>#DIV/0!</v>
      </c>
      <c r="H5" s="308" t="e">
        <f>G5/'Summary of Basic Information'!$G$12</f>
        <v>#DIV/0!</v>
      </c>
      <c r="J5" s="279"/>
      <c r="K5" s="1" t="s">
        <v>1</v>
      </c>
      <c r="L5" s="2">
        <f>'Summary of Basic Information'!D5</f>
        <v>0</v>
      </c>
      <c r="M5" s="280"/>
      <c r="N5" s="1" t="s">
        <v>2</v>
      </c>
      <c r="O5" s="2">
        <f>'Summary of Basic Information'!G5</f>
        <v>0</v>
      </c>
      <c r="P5" s="281"/>
    </row>
    <row r="6" spans="1:16" x14ac:dyDescent="0.25">
      <c r="B6" s="302"/>
      <c r="C6" s="80" t="s">
        <v>75</v>
      </c>
      <c r="D6" s="81">
        <v>3500</v>
      </c>
      <c r="E6" s="304"/>
      <c r="F6" s="306"/>
      <c r="G6" s="304"/>
      <c r="H6" s="309"/>
      <c r="J6" s="279"/>
      <c r="K6" s="280"/>
      <c r="L6" s="280"/>
      <c r="M6" s="280"/>
      <c r="N6" s="280"/>
      <c r="O6" s="280"/>
      <c r="P6" s="281"/>
    </row>
    <row r="7" spans="1:16" x14ac:dyDescent="0.25">
      <c r="B7" s="302"/>
      <c r="C7" s="80" t="s">
        <v>76</v>
      </c>
      <c r="D7" s="81">
        <v>50100</v>
      </c>
      <c r="E7" s="304"/>
      <c r="F7" s="306"/>
      <c r="G7" s="304"/>
      <c r="H7" s="309"/>
      <c r="J7" s="279"/>
      <c r="K7" s="1" t="s">
        <v>3</v>
      </c>
      <c r="L7" s="1">
        <f>'Summary of Basic Information'!D7</f>
        <v>0</v>
      </c>
      <c r="M7" s="280"/>
      <c r="N7" s="1" t="s">
        <v>200</v>
      </c>
      <c r="O7" s="3">
        <f>'Summary of Basic Information'!G7</f>
        <v>0</v>
      </c>
      <c r="P7" s="281"/>
    </row>
    <row r="8" spans="1:16" x14ac:dyDescent="0.25">
      <c r="B8" s="302"/>
      <c r="C8" s="80" t="s">
        <v>77</v>
      </c>
      <c r="D8" s="81" t="e">
        <f>O9-D6</f>
        <v>#DIV/0!</v>
      </c>
      <c r="E8" s="304"/>
      <c r="F8" s="306"/>
      <c r="G8" s="304"/>
      <c r="H8" s="309"/>
      <c r="J8" s="279"/>
      <c r="K8" s="1" t="s">
        <v>4</v>
      </c>
      <c r="L8" s="1">
        <f>'Summary of Basic Information'!D8</f>
        <v>0</v>
      </c>
      <c r="M8" s="280"/>
      <c r="N8" s="280"/>
      <c r="O8" s="280"/>
      <c r="P8" s="281"/>
    </row>
    <row r="9" spans="1:16" x14ac:dyDescent="0.25">
      <c r="B9" s="302" t="s">
        <v>78</v>
      </c>
      <c r="C9" s="80" t="s">
        <v>12</v>
      </c>
      <c r="D9" s="122">
        <v>2.5600000000000001E-2</v>
      </c>
      <c r="E9" s="304" t="e">
        <f>MIN(D10,'Summary of Basic Information'!G9)*'Summary of Basic Information'!D10*D9</f>
        <v>#DIV/0!</v>
      </c>
      <c r="F9" s="306" t="e">
        <f>E9/'Summary of Basic Information'!$D$10</f>
        <v>#DIV/0!</v>
      </c>
      <c r="G9" s="304" t="e">
        <f>F9/'Summary of Basic Information'!$D$12</f>
        <v>#DIV/0!</v>
      </c>
      <c r="H9" s="310" t="e">
        <f>G9/'Summary of Basic Information'!$G$12</f>
        <v>#DIV/0!</v>
      </c>
      <c r="J9" s="279"/>
      <c r="K9" s="1" t="s">
        <v>5</v>
      </c>
      <c r="L9" s="1">
        <f>'Summary of Basic Information'!D9</f>
        <v>0</v>
      </c>
      <c r="M9" s="280"/>
      <c r="N9" s="1" t="s">
        <v>6</v>
      </c>
      <c r="O9" s="3" t="e">
        <f>'Summary of Basic Information'!G9</f>
        <v>#DIV/0!</v>
      </c>
      <c r="P9" s="281"/>
    </row>
    <row r="10" spans="1:16" x14ac:dyDescent="0.25">
      <c r="B10" s="302"/>
      <c r="C10" s="80" t="s">
        <v>79</v>
      </c>
      <c r="D10" s="123">
        <v>45000</v>
      </c>
      <c r="E10" s="304"/>
      <c r="F10" s="306"/>
      <c r="G10" s="304"/>
      <c r="H10" s="310"/>
      <c r="J10" s="279"/>
      <c r="K10" s="1" t="s">
        <v>7</v>
      </c>
      <c r="L10" s="1">
        <f>'Summary of Basic Information'!D10</f>
        <v>0</v>
      </c>
      <c r="M10" s="280"/>
      <c r="N10" s="1" t="s">
        <v>8</v>
      </c>
      <c r="O10" s="3" t="e">
        <f>'Summary of Basic Information'!G10</f>
        <v>#DIV/0!</v>
      </c>
      <c r="P10" s="281"/>
    </row>
    <row r="11" spans="1:16" x14ac:dyDescent="0.25">
      <c r="B11" s="79" t="s">
        <v>83</v>
      </c>
      <c r="C11" s="80" t="s">
        <v>12</v>
      </c>
      <c r="D11" s="122">
        <v>1.95E-2</v>
      </c>
      <c r="E11" s="82">
        <f>'Summary of Basic Information'!G7*D11</f>
        <v>0</v>
      </c>
      <c r="F11" s="81" t="e">
        <f>E11/'Summary of Basic Information'!$D$10</f>
        <v>#DIV/0!</v>
      </c>
      <c r="G11" s="82" t="e">
        <f>F11/'Summary of Basic Information'!$D$12</f>
        <v>#DIV/0!</v>
      </c>
      <c r="H11" s="124" t="e">
        <f>G11/'Summary of Basic Information'!$G$12</f>
        <v>#DIV/0!</v>
      </c>
      <c r="J11" s="279"/>
      <c r="K11" s="1" t="s">
        <v>198</v>
      </c>
      <c r="L11" s="1">
        <f>'Summary of Basic Information'!D11</f>
        <v>0</v>
      </c>
      <c r="M11" s="280"/>
      <c r="N11" s="280"/>
      <c r="O11" s="280"/>
      <c r="P11" s="281"/>
    </row>
    <row r="12" spans="1:16" ht="15.75" thickBot="1" x14ac:dyDescent="0.3">
      <c r="B12" s="83" t="s">
        <v>80</v>
      </c>
      <c r="C12" s="84" t="s">
        <v>12</v>
      </c>
      <c r="D12" s="125" t="e">
        <f>H12</f>
        <v>#DIV/0!</v>
      </c>
      <c r="E12" s="86"/>
      <c r="F12" s="85" t="e">
        <f>E12/'Summary of Basic Information'!$D$10</f>
        <v>#DIV/0!</v>
      </c>
      <c r="G12" s="86" t="e">
        <f>F12/'Summary of Basic Information'!$D$12</f>
        <v>#DIV/0!</v>
      </c>
      <c r="H12" s="103" t="e">
        <f>G12/'Summary of Basic Information'!$G$12</f>
        <v>#DIV/0!</v>
      </c>
      <c r="J12" s="279"/>
      <c r="K12" s="1" t="s">
        <v>199</v>
      </c>
      <c r="L12" s="1" t="e">
        <f>'Summary of Basic Information'!D12</f>
        <v>#DIV/0!</v>
      </c>
      <c r="M12" s="280"/>
      <c r="N12" s="1" t="s">
        <v>207</v>
      </c>
      <c r="O12" s="3" t="e">
        <f>'Summary of Basic Information'!G12</f>
        <v>#DIV/0!</v>
      </c>
      <c r="P12" s="281"/>
    </row>
    <row r="13" spans="1:16" ht="15.75" thickBot="1" x14ac:dyDescent="0.3">
      <c r="J13" s="273"/>
      <c r="K13" s="274"/>
      <c r="L13" s="274"/>
      <c r="M13" s="274"/>
      <c r="N13" s="274"/>
      <c r="O13" s="274"/>
      <c r="P13" s="275"/>
    </row>
    <row r="14" spans="1:16" ht="15.75" thickBot="1" x14ac:dyDescent="0.3">
      <c r="B14" s="276" t="s">
        <v>81</v>
      </c>
      <c r="C14" s="277"/>
      <c r="D14" s="277"/>
      <c r="E14" s="277"/>
      <c r="F14" s="277"/>
      <c r="G14" s="277"/>
      <c r="H14" s="278"/>
    </row>
    <row r="15" spans="1:16" ht="30.75" customHeight="1" thickBot="1" x14ac:dyDescent="0.3">
      <c r="B15" s="311"/>
      <c r="C15" s="312"/>
      <c r="D15" s="312"/>
      <c r="E15" s="15" t="s">
        <v>13</v>
      </c>
      <c r="F15" s="25" t="s">
        <v>14</v>
      </c>
      <c r="G15" s="28" t="s">
        <v>18</v>
      </c>
      <c r="H15" s="26" t="s">
        <v>15</v>
      </c>
    </row>
    <row r="16" spans="1:16" x14ac:dyDescent="0.25">
      <c r="B16" s="285" t="s">
        <v>19</v>
      </c>
      <c r="C16" s="286"/>
      <c r="D16" s="286"/>
      <c r="E16" s="69"/>
      <c r="F16" s="96" t="e">
        <f>E16/'Summary of Basic Information'!$D$10</f>
        <v>#DIV/0!</v>
      </c>
      <c r="G16" s="69" t="e">
        <f>F16/'Summary of Basic Information'!$D$12</f>
        <v>#DIV/0!</v>
      </c>
      <c r="H16" s="111" t="e">
        <f>G16/'Summary of Basic Information'!$G$12</f>
        <v>#DIV/0!</v>
      </c>
    </row>
    <row r="17" spans="2:8" ht="15.75" thickBot="1" x14ac:dyDescent="0.3">
      <c r="B17" s="313" t="s">
        <v>20</v>
      </c>
      <c r="C17" s="314"/>
      <c r="D17" s="314"/>
      <c r="E17" s="19"/>
      <c r="F17" s="20" t="e">
        <f>E17/'Summary of Basic Information'!$D$10</f>
        <v>#DIV/0!</v>
      </c>
      <c r="G17" s="19" t="e">
        <f>F17/'Summary of Basic Information'!$D$12</f>
        <v>#DIV/0!</v>
      </c>
      <c r="H17" s="21"/>
    </row>
    <row r="18" spans="2:8" ht="15.75" thickBot="1" x14ac:dyDescent="0.3">
      <c r="B18" s="289" t="s">
        <v>82</v>
      </c>
      <c r="C18" s="290"/>
      <c r="D18" s="290"/>
      <c r="E18" s="22">
        <f>E16+E17</f>
        <v>0</v>
      </c>
      <c r="F18" s="38" t="e">
        <f>F16+F17</f>
        <v>#DIV/0!</v>
      </c>
      <c r="G18" s="22" t="e">
        <f>G16+G17</f>
        <v>#DIV/0!</v>
      </c>
      <c r="H18" s="39" t="e">
        <f>H16+H17</f>
        <v>#DIV/0!</v>
      </c>
    </row>
  </sheetData>
  <mergeCells count="26">
    <mergeCell ref="B15:D15"/>
    <mergeCell ref="B16:D16"/>
    <mergeCell ref="B17:D17"/>
    <mergeCell ref="B18:D18"/>
    <mergeCell ref="B14:H14"/>
    <mergeCell ref="B3:H3"/>
    <mergeCell ref="B5:B8"/>
    <mergeCell ref="B9:B10"/>
    <mergeCell ref="E5:E8"/>
    <mergeCell ref="E9:E10"/>
    <mergeCell ref="F5:F8"/>
    <mergeCell ref="G5:G8"/>
    <mergeCell ref="H5:H8"/>
    <mergeCell ref="F9:F10"/>
    <mergeCell ref="G9:G10"/>
    <mergeCell ref="H9:H10"/>
    <mergeCell ref="J13:P13"/>
    <mergeCell ref="J3:P3"/>
    <mergeCell ref="J4:P4"/>
    <mergeCell ref="J5:J12"/>
    <mergeCell ref="M5:M12"/>
    <mergeCell ref="P5:P12"/>
    <mergeCell ref="K6:L6"/>
    <mergeCell ref="N6:O6"/>
    <mergeCell ref="N8:O8"/>
    <mergeCell ref="N11:O11"/>
  </mergeCells>
  <pageMargins left="0.7" right="0.7" top="0.75" bottom="0.75" header="0.3" footer="0.3"/>
  <pageSetup orientation="landscape" horizontalDpi="1200" verticalDpi="120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13"/>
  <sheetViews>
    <sheetView workbookViewId="0"/>
  </sheetViews>
  <sheetFormatPr defaultColWidth="8.85546875" defaultRowHeight="15" x14ac:dyDescent="0.25"/>
  <cols>
    <col min="1" max="1" width="7.7109375" customWidth="1"/>
    <col min="2" max="2" width="30.85546875" customWidth="1"/>
    <col min="3" max="3" width="12" customWidth="1"/>
    <col min="5" max="5" width="20" customWidth="1"/>
    <col min="6" max="6" width="17.42578125" customWidth="1"/>
    <col min="7" max="7" width="18.42578125" customWidth="1"/>
    <col min="8" max="8" width="13" customWidth="1"/>
    <col min="9" max="10" width="3.7109375" customWidth="1"/>
    <col min="11" max="11" width="32.42578125" customWidth="1"/>
    <col min="12" max="12" width="13.7109375" customWidth="1"/>
    <col min="13" max="13" width="3.7109375" customWidth="1"/>
    <col min="14" max="14" width="28.7109375" customWidth="1"/>
    <col min="15" max="15" width="15.7109375" customWidth="1"/>
    <col min="16" max="16" width="3.7109375" customWidth="1"/>
  </cols>
  <sheetData>
    <row r="1" spans="1:16" ht="18.75" x14ac:dyDescent="0.3">
      <c r="A1" s="5" t="s">
        <v>221</v>
      </c>
    </row>
    <row r="2" spans="1:16" ht="15.75" thickBot="1" x14ac:dyDescent="0.3"/>
    <row r="3" spans="1:16" ht="15.75" thickBot="1" x14ac:dyDescent="0.3">
      <c r="B3" s="276" t="s">
        <v>70</v>
      </c>
      <c r="C3" s="277"/>
      <c r="D3" s="277"/>
      <c r="E3" s="277"/>
      <c r="F3" s="277"/>
      <c r="G3" s="277"/>
      <c r="H3" s="278"/>
      <c r="J3" s="276" t="s">
        <v>0</v>
      </c>
      <c r="K3" s="277"/>
      <c r="L3" s="277"/>
      <c r="M3" s="277"/>
      <c r="N3" s="277"/>
      <c r="O3" s="277"/>
      <c r="P3" s="278"/>
    </row>
    <row r="4" spans="1:16" ht="30.75" thickBot="1" x14ac:dyDescent="0.3">
      <c r="B4" s="93"/>
      <c r="C4" s="14" t="s">
        <v>10</v>
      </c>
      <c r="D4" s="75" t="s">
        <v>12</v>
      </c>
      <c r="E4" s="42" t="s">
        <v>13</v>
      </c>
      <c r="F4" s="12" t="s">
        <v>14</v>
      </c>
      <c r="G4" s="14" t="s">
        <v>18</v>
      </c>
      <c r="H4" s="14" t="s">
        <v>15</v>
      </c>
      <c r="J4" s="279"/>
      <c r="K4" s="280"/>
      <c r="L4" s="280"/>
      <c r="M4" s="280"/>
      <c r="N4" s="280"/>
      <c r="O4" s="280"/>
      <c r="P4" s="281"/>
    </row>
    <row r="5" spans="1:16" x14ac:dyDescent="0.25">
      <c r="B5" s="94" t="s">
        <v>67</v>
      </c>
      <c r="C5" s="95"/>
      <c r="D5" s="96"/>
      <c r="E5" s="69"/>
      <c r="F5" s="64" t="e">
        <f>E5/'Summary of Basic Information'!$D$10</f>
        <v>#DIV/0!</v>
      </c>
      <c r="G5" s="69" t="e">
        <f>F5/'Summary of Basic Information'!$D$12</f>
        <v>#DIV/0!</v>
      </c>
      <c r="H5" s="115" t="e">
        <f>G5/'Summary of Basic Information'!$G$12</f>
        <v>#DIV/0!</v>
      </c>
      <c r="J5" s="279"/>
      <c r="K5" s="1" t="s">
        <v>1</v>
      </c>
      <c r="L5" s="2">
        <f>'Summary of Basic Information'!D5</f>
        <v>0</v>
      </c>
      <c r="M5" s="280"/>
      <c r="N5" s="1" t="s">
        <v>2</v>
      </c>
      <c r="O5" s="2">
        <f>'Summary of Basic Information'!G5</f>
        <v>0</v>
      </c>
      <c r="P5" s="281"/>
    </row>
    <row r="6" spans="1:16" ht="15.75" thickBot="1" x14ac:dyDescent="0.3">
      <c r="B6" s="83" t="s">
        <v>68</v>
      </c>
      <c r="C6" s="84"/>
      <c r="D6" s="85"/>
      <c r="E6" s="86"/>
      <c r="F6" s="65" t="e">
        <f>E6/'Summary of Basic Information'!$D$10</f>
        <v>#DIV/0!</v>
      </c>
      <c r="G6" s="86" t="e">
        <f>F6/'Summary of Basic Information'!$D$12</f>
        <v>#DIV/0!</v>
      </c>
      <c r="H6" s="116" t="e">
        <f>G6/'Summary of Basic Information'!$G$12</f>
        <v>#DIV/0!</v>
      </c>
      <c r="J6" s="279"/>
      <c r="K6" s="280"/>
      <c r="L6" s="280"/>
      <c r="M6" s="280"/>
      <c r="N6" s="280"/>
      <c r="O6" s="280"/>
      <c r="P6" s="281"/>
    </row>
    <row r="7" spans="1:16" ht="15.75" thickBot="1" x14ac:dyDescent="0.3">
      <c r="J7" s="279"/>
      <c r="K7" s="1" t="s">
        <v>3</v>
      </c>
      <c r="L7" s="1">
        <f>'Summary of Basic Information'!D7</f>
        <v>0</v>
      </c>
      <c r="M7" s="280"/>
      <c r="N7" s="1" t="s">
        <v>200</v>
      </c>
      <c r="O7" s="3">
        <f>'Summary of Basic Information'!G7</f>
        <v>0</v>
      </c>
      <c r="P7" s="281"/>
    </row>
    <row r="8" spans="1:16" ht="15.75" thickBot="1" x14ac:dyDescent="0.3">
      <c r="B8" s="282" t="s">
        <v>69</v>
      </c>
      <c r="C8" s="283"/>
      <c r="D8" s="283"/>
      <c r="E8" s="283"/>
      <c r="F8" s="283"/>
      <c r="G8" s="283"/>
      <c r="H8" s="284"/>
      <c r="J8" s="279"/>
      <c r="K8" s="1" t="s">
        <v>4</v>
      </c>
      <c r="L8" s="1">
        <f>'Summary of Basic Information'!D8</f>
        <v>0</v>
      </c>
      <c r="M8" s="280"/>
      <c r="N8" s="280"/>
      <c r="O8" s="280"/>
      <c r="P8" s="281"/>
    </row>
    <row r="9" spans="1:16" ht="30.75" thickBot="1" x14ac:dyDescent="0.3">
      <c r="B9" s="323"/>
      <c r="C9" s="324"/>
      <c r="D9" s="325"/>
      <c r="E9" s="97" t="s">
        <v>13</v>
      </c>
      <c r="F9" s="98" t="s">
        <v>14</v>
      </c>
      <c r="G9" s="99" t="s">
        <v>18</v>
      </c>
      <c r="H9" s="99" t="s">
        <v>15</v>
      </c>
      <c r="J9" s="279"/>
      <c r="K9" s="1" t="s">
        <v>5</v>
      </c>
      <c r="L9" s="1">
        <f>'Summary of Basic Information'!D9</f>
        <v>0</v>
      </c>
      <c r="M9" s="280"/>
      <c r="N9" s="1" t="s">
        <v>6</v>
      </c>
      <c r="O9" s="3" t="e">
        <f>'Summary of Basic Information'!G9</f>
        <v>#DIV/0!</v>
      </c>
      <c r="P9" s="281"/>
    </row>
    <row r="10" spans="1:16" x14ac:dyDescent="0.25">
      <c r="B10" s="315" t="s">
        <v>19</v>
      </c>
      <c r="C10" s="316"/>
      <c r="D10" s="317"/>
      <c r="E10" s="94"/>
      <c r="F10" s="95" t="e">
        <f>E10/'Summary of Basic Information'!$D$10</f>
        <v>#DIV/0!</v>
      </c>
      <c r="G10" s="100" t="e">
        <f>F10/'Summary of Basic Information'!$D$12</f>
        <v>#DIV/0!</v>
      </c>
      <c r="H10" s="119" t="e">
        <f>G10/'Summary of Basic Information'!$G$12</f>
        <v>#DIV/0!</v>
      </c>
      <c r="J10" s="279"/>
      <c r="K10" s="1" t="s">
        <v>7</v>
      </c>
      <c r="L10" s="1">
        <f>'Summary of Basic Information'!D10</f>
        <v>0</v>
      </c>
      <c r="M10" s="280"/>
      <c r="N10" s="1" t="s">
        <v>8</v>
      </c>
      <c r="O10" s="3" t="e">
        <f>'Summary of Basic Information'!G10</f>
        <v>#DIV/0!</v>
      </c>
      <c r="P10" s="281"/>
    </row>
    <row r="11" spans="1:16" ht="15.75" thickBot="1" x14ac:dyDescent="0.3">
      <c r="B11" s="318" t="s">
        <v>20</v>
      </c>
      <c r="C11" s="319"/>
      <c r="D11" s="320"/>
      <c r="E11" s="65"/>
      <c r="F11" s="86" t="e">
        <f>E11/'Summary of Basic Information'!$D$10</f>
        <v>#DIV/0!</v>
      </c>
      <c r="G11" s="85" t="e">
        <f>F11/'Summary of Basic Information'!$D$12</f>
        <v>#DIV/0!</v>
      </c>
      <c r="H11" s="120"/>
      <c r="J11" s="279"/>
      <c r="K11" s="1" t="s">
        <v>198</v>
      </c>
      <c r="L11" s="1">
        <f>'Summary of Basic Information'!D11</f>
        <v>0</v>
      </c>
      <c r="M11" s="280"/>
      <c r="N11" s="280"/>
      <c r="O11" s="280"/>
      <c r="P11" s="281"/>
    </row>
    <row r="12" spans="1:16" ht="15.75" thickBot="1" x14ac:dyDescent="0.3">
      <c r="B12" s="321" t="s">
        <v>71</v>
      </c>
      <c r="C12" s="322"/>
      <c r="D12" s="322"/>
      <c r="E12" s="118">
        <f>E10+E11</f>
        <v>0</v>
      </c>
      <c r="F12" s="118" t="e">
        <f>F10+F11</f>
        <v>#DIV/0!</v>
      </c>
      <c r="G12" s="118" t="e">
        <f>G10+G11</f>
        <v>#DIV/0!</v>
      </c>
      <c r="H12" s="117" t="e">
        <f>H10+H11</f>
        <v>#DIV/0!</v>
      </c>
      <c r="J12" s="279"/>
      <c r="K12" s="1" t="s">
        <v>199</v>
      </c>
      <c r="L12" s="1" t="e">
        <f>'Summary of Basic Information'!D12</f>
        <v>#DIV/0!</v>
      </c>
      <c r="M12" s="280"/>
      <c r="N12" s="1" t="s">
        <v>207</v>
      </c>
      <c r="O12" s="3" t="e">
        <f>'Summary of Basic Information'!G12</f>
        <v>#DIV/0!</v>
      </c>
      <c r="P12" s="281"/>
    </row>
    <row r="13" spans="1:16" ht="15.75" thickBot="1" x14ac:dyDescent="0.3">
      <c r="J13" s="273"/>
      <c r="K13" s="274"/>
      <c r="L13" s="274"/>
      <c r="M13" s="274"/>
      <c r="N13" s="274"/>
      <c r="O13" s="274"/>
      <c r="P13" s="275"/>
    </row>
  </sheetData>
  <mergeCells count="16">
    <mergeCell ref="B3:H3"/>
    <mergeCell ref="B10:D10"/>
    <mergeCell ref="B11:D11"/>
    <mergeCell ref="B12:D12"/>
    <mergeCell ref="B8:H8"/>
    <mergeCell ref="B9:D9"/>
    <mergeCell ref="J13:P13"/>
    <mergeCell ref="J3:P3"/>
    <mergeCell ref="J4:P4"/>
    <mergeCell ref="J5:J12"/>
    <mergeCell ref="M5:M12"/>
    <mergeCell ref="P5:P12"/>
    <mergeCell ref="K6:L6"/>
    <mergeCell ref="N6:O6"/>
    <mergeCell ref="N8:O8"/>
    <mergeCell ref="N11:O11"/>
  </mergeCells>
  <pageMargins left="0.7" right="0.7" top="0.75" bottom="0.75" header="0.3" footer="0.3"/>
  <pageSetup scale="96" orientation="landscape"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Fill="0" autoLine="0" autoPict="0">
                <anchor moveWithCells="1">
                  <from>
                    <xdr:col>2</xdr:col>
                    <xdr:colOff>266700</xdr:colOff>
                    <xdr:row>5</xdr:row>
                    <xdr:rowOff>0</xdr:rowOff>
                  </from>
                  <to>
                    <xdr:col>2</xdr:col>
                    <xdr:colOff>495300</xdr:colOff>
                    <xdr:row>6</xdr:row>
                    <xdr:rowOff>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2</xdr:col>
                    <xdr:colOff>266700</xdr:colOff>
                    <xdr:row>4</xdr:row>
                    <xdr:rowOff>0</xdr:rowOff>
                  </from>
                  <to>
                    <xdr:col>2</xdr:col>
                    <xdr:colOff>495300</xdr:colOff>
                    <xdr:row>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10</vt:i4>
      </vt:variant>
    </vt:vector>
  </HeadingPairs>
  <TitlesOfParts>
    <vt:vector size="26" baseType="lpstr">
      <vt:lpstr>Table of contents</vt:lpstr>
      <vt:lpstr>Elements of Compensation</vt:lpstr>
      <vt:lpstr>Information Request Template</vt:lpstr>
      <vt:lpstr>Bargaining Unit Database</vt:lpstr>
      <vt:lpstr>Summary of Basic Information</vt:lpstr>
      <vt:lpstr>Premium Pay</vt:lpstr>
      <vt:lpstr>Insured Benefits</vt:lpstr>
      <vt:lpstr>Statutory Benefits</vt:lpstr>
      <vt:lpstr>Pension Contributions</vt:lpstr>
      <vt:lpstr>Payments and Allowances</vt:lpstr>
      <vt:lpstr>Other Benefits</vt:lpstr>
      <vt:lpstr>Post-Employment Benefits</vt:lpstr>
      <vt:lpstr>Summary Base Year Model</vt:lpstr>
      <vt:lpstr>Impact of Collective Agreement</vt:lpstr>
      <vt:lpstr>Summary of Changes</vt:lpstr>
      <vt:lpstr>Comparisons</vt:lpstr>
      <vt:lpstr>'Elements of Compensation'!Print_Area</vt:lpstr>
      <vt:lpstr>'Impact of Collective Agreement'!Print_Area</vt:lpstr>
      <vt:lpstr>'Insured Benefits'!Print_Area</vt:lpstr>
      <vt:lpstr>'Other Benefits'!Print_Area</vt:lpstr>
      <vt:lpstr>'Payments and Allowances'!Print_Area</vt:lpstr>
      <vt:lpstr>'Pension Contributions'!Print_Area</vt:lpstr>
      <vt:lpstr>'Post-Employment Benefits'!Print_Area</vt:lpstr>
      <vt:lpstr>'Premium Pay'!Print_Area</vt:lpstr>
      <vt:lpstr>'Statutory Benefits'!Print_Area</vt:lpstr>
      <vt:lpstr>'Summary of Changes'!Print_Area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Costing Guide for Collective Bargaining (workbook)</dc:title>
  <dc:creator>BSweeney;CAUT</dc:creator>
  <cp:lastModifiedBy>Jocelyne Fortier</cp:lastModifiedBy>
  <cp:lastPrinted>2012-06-05T16:55:38Z</cp:lastPrinted>
  <dcterms:created xsi:type="dcterms:W3CDTF">2012-05-23T18:20:32Z</dcterms:created>
  <dcterms:modified xsi:type="dcterms:W3CDTF">2020-02-12T14:20:52Z</dcterms:modified>
</cp:coreProperties>
</file>